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860" windowHeight="11640" activeTab="0"/>
  </bookViews>
  <sheets>
    <sheet name="Test Result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<sst xmlns="http://schemas.openxmlformats.org/spreadsheetml/2006/main" count="174" uniqueCount="113">
  <si>
    <t>Copyright and License Notice</t>
  </si>
  <si>
    <t>It can be used for any purpose except for Competitive Bidding</t>
  </si>
  <si>
    <t>This Program is Supplied to Illustrate the Use of AAcode SuperTable®</t>
  </si>
  <si>
    <t>No Warranty is offered for any purpose.  Confirm all calculations by other means.</t>
  </si>
  <si>
    <t>Prepared:</t>
  </si>
  <si>
    <t>Current Date:</t>
  </si>
  <si>
    <t>Program By</t>
  </si>
  <si>
    <t>enter</t>
  </si>
  <si>
    <t>Operating Note</t>
  </si>
  <si>
    <t>http://www.aacode.com/mathematics.htm</t>
  </si>
  <si>
    <t>This program Illustrates the use of the AAcode® function vspline©</t>
  </si>
  <si>
    <t>AAcode can be downloaded from http://www.aacode.com</t>
  </si>
  <si>
    <t>Program Demonstrates:</t>
  </si>
  <si>
    <t>The Mathematics behind vspline and other AAcode functions is explained at</t>
  </si>
  <si>
    <t>This Program requires the installation of AAcode SuperTable®</t>
  </si>
  <si>
    <t>Number</t>
  </si>
  <si>
    <t>Enter Test Grades</t>
  </si>
  <si>
    <t>Enter Test</t>
  </si>
  <si>
    <t>Score 0 to 100</t>
  </si>
  <si>
    <t>Test Weight</t>
  </si>
  <si>
    <t>Enter Test Description</t>
  </si>
  <si>
    <t>Final</t>
  </si>
  <si>
    <t>Midterm</t>
  </si>
  <si>
    <t>Pop Quiz 1</t>
  </si>
  <si>
    <t>Pop Quiz 2</t>
  </si>
  <si>
    <t xml:space="preserve"> First Quarter</t>
  </si>
  <si>
    <t>Third Quarter</t>
  </si>
  <si>
    <t>Pretest</t>
  </si>
  <si>
    <t>Total</t>
  </si>
  <si>
    <t>Enter Student Names</t>
  </si>
  <si>
    <t>Karen Dweezal</t>
  </si>
  <si>
    <t>Randy Jones</t>
  </si>
  <si>
    <t>Kandy Jones</t>
  </si>
  <si>
    <t>Sandy Jones</t>
  </si>
  <si>
    <t>Krista Coldstone</t>
  </si>
  <si>
    <t>Robert Redford</t>
  </si>
  <si>
    <t>Happy Johnson</t>
  </si>
  <si>
    <t>Enter Student</t>
  </si>
  <si>
    <t>Name</t>
  </si>
  <si>
    <t>Test</t>
  </si>
  <si>
    <t>0 to 100</t>
  </si>
  <si>
    <t>Student</t>
  </si>
  <si>
    <t>Minimum Test Result</t>
  </si>
  <si>
    <t>Median Test Result</t>
  </si>
  <si>
    <t>Maximum Test Result</t>
  </si>
  <si>
    <t>Class Number</t>
  </si>
  <si>
    <t>Teacher</t>
  </si>
  <si>
    <t xml:space="preserve">Year of Class </t>
  </si>
  <si>
    <t>Standard Deviation by Test</t>
  </si>
  <si>
    <t>Number of Students</t>
  </si>
  <si>
    <t>Grade Table</t>
  </si>
  <si>
    <t>Grade</t>
  </si>
  <si>
    <t>Description</t>
  </si>
  <si>
    <t>Value</t>
  </si>
  <si>
    <t>Enter Value of Breakpoint at Top,  Above Value Shown = Grade Shown</t>
  </si>
  <si>
    <t>A</t>
  </si>
  <si>
    <t>B</t>
  </si>
  <si>
    <t>F</t>
  </si>
  <si>
    <t>D</t>
  </si>
  <si>
    <t>C</t>
  </si>
  <si>
    <t>Term</t>
  </si>
  <si>
    <t>A+</t>
  </si>
  <si>
    <t>Break Point</t>
  </si>
  <si>
    <t>Maximum</t>
  </si>
  <si>
    <t>Table</t>
  </si>
  <si>
    <t>Lowest Grade, 0 = F</t>
  </si>
  <si>
    <t>Lower Grade, 1 = D</t>
  </si>
  <si>
    <t>Average Grade, 2 = C</t>
  </si>
  <si>
    <t>Higher Grade, 3 = B</t>
  </si>
  <si>
    <t>Highest Grade, 3.9 = A</t>
  </si>
  <si>
    <t>Maximum, 4.0 = A+</t>
  </si>
  <si>
    <t>Grade 10</t>
  </si>
  <si>
    <t>Class</t>
  </si>
  <si>
    <t>B1402</t>
  </si>
  <si>
    <t>Bob Johnson</t>
  </si>
  <si>
    <t>Knute Rockstone</t>
  </si>
  <si>
    <t>Total Test Weight Must = 100</t>
  </si>
  <si>
    <t>Insert Additional Students Here</t>
  </si>
  <si>
    <t>Program Steps for CGrade1.xls</t>
  </si>
  <si>
    <t>Do Not Move This Row, See Notes</t>
  </si>
  <si>
    <t>All values in column C from Row 39 to the bottom of the "Grade Table" must be in ascending order.</t>
  </si>
  <si>
    <t>To evaluate a given student, enter Student Number in Cell C72.</t>
  </si>
  <si>
    <t>Use of the AAcode SuperTable Function Vinterp.</t>
  </si>
  <si>
    <t>Use of Excel Statistical Functions and Function Vlookup.</t>
  </si>
  <si>
    <t>Billy Redrock</t>
  </si>
  <si>
    <t>Sammy Swarthmore</t>
  </si>
  <si>
    <t>Betty Battlog</t>
  </si>
  <si>
    <t>Enter Test Results, All Values from 0 to 100, -1 = No Test, 0 = No Test Completed</t>
  </si>
  <si>
    <t>Results, -1.00=No Test</t>
  </si>
  <si>
    <t>Note</t>
  </si>
  <si>
    <t>Chapter 1</t>
  </si>
  <si>
    <t>Chapter 3</t>
  </si>
  <si>
    <t>First 4</t>
  </si>
  <si>
    <t>Comprehensive</t>
  </si>
  <si>
    <t>Chapter 12</t>
  </si>
  <si>
    <t>Total Course</t>
  </si>
  <si>
    <t>NT</t>
  </si>
  <si>
    <t>Pending</t>
  </si>
  <si>
    <t>As Tests are completed, enter Grade Breakpoints as desired.  F61 to L66.  Do not change Row 60.</t>
  </si>
  <si>
    <t>No Test</t>
  </si>
  <si>
    <t>"Test Weight" (Cells F26 to F32) must total 100.</t>
  </si>
  <si>
    <t>Insert Data in the Green Squares.  Square C39 must be a number.  Do not use letters.</t>
  </si>
  <si>
    <t>Test Required = -1</t>
  </si>
  <si>
    <t>Insert additional Rows for any number of Students between Row 48 and Row 49.</t>
  </si>
  <si>
    <t>Insert a value for Highest Student Number greater than the next to last number used. Cell C49.</t>
  </si>
  <si>
    <t>All test values for grades must be in the range 0 to 100.  Cells F39 to L49.</t>
  </si>
  <si>
    <t>Insert a -1 in Student Test Grade (Cells F39 to L49) if test is not complete and must be "Made-up."</t>
  </si>
  <si>
    <t>All test values for grades must be in the range -1 to 100.  Cells F39 to L49.</t>
  </si>
  <si>
    <t>If there are less than 7 Tests enter the value 0 in the appropriate square, Cells F26 to F32.</t>
  </si>
  <si>
    <t>If there are less than 7 Tests, also enter the value 0 in all Students Grades column. Cells F38 to L49.</t>
  </si>
  <si>
    <t>AACode, 1486 Apache Court, Camarillo, California 93010</t>
  </si>
  <si>
    <t>John Riddle</t>
  </si>
  <si>
    <t>This Excel Program is the Copyrighted property of AACode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</si>
</sst>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"/>
    <numFmt numFmtId="177" formatCode="0.00_)"/>
    <numFmt numFmtId="178" formatCode="0_)"/>
    <numFmt numFmtId="179" formatCode="mmmm\ d\,\ yyyy"/>
    <numFmt numFmtId="180" formatCode="0.000"/>
    <numFmt numFmtId="181" formatCode="0.0000"/>
    <numFmt numFmtId="182" formatCode="0.0000000000000000"/>
    <numFmt numFmtId="183" formatCode="0.00000000000000000"/>
    <numFmt numFmtId="184" formatCode="0.0000000"/>
    <numFmt numFmtId="185" formatCode="0.000000"/>
    <numFmt numFmtId="186" formatCode="0.00000"/>
    <numFmt numFmtId="187" formatCode="#,##0.000_);\(#,##0.000\)"/>
    <numFmt numFmtId="188" formatCode="#,##0.0_);\(#,##0.0\)"/>
    <numFmt numFmtId="189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"/>
      <name val="Arial"/>
      <family val="0"/>
    </font>
    <font>
      <b/>
      <sz val="1.75"/>
      <name val="Arial"/>
      <family val="0"/>
    </font>
    <font>
      <sz val="1.7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37" fontId="0" fillId="3" borderId="2" xfId="17" applyNumberFormat="1" applyFont="1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5" xfId="0" applyFill="1" applyBorder="1" applyAlignment="1">
      <alignment/>
    </xf>
    <xf numFmtId="37" fontId="1" fillId="6" borderId="7" xfId="17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37" fontId="0" fillId="3" borderId="2" xfId="17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164" fontId="0" fillId="0" borderId="2" xfId="0" applyNumberFormat="1" applyBorder="1" applyAlignment="1">
      <alignment/>
    </xf>
    <xf numFmtId="164" fontId="0" fillId="3" borderId="2" xfId="0" applyNumberFormat="1" applyFill="1" applyBorder="1" applyAlignment="1">
      <alignment/>
    </xf>
    <xf numFmtId="1" fontId="0" fillId="0" borderId="0" xfId="0" applyNumberFormat="1" applyAlignment="1">
      <alignment horizontal="center"/>
    </xf>
    <xf numFmtId="1" fontId="0" fillId="3" borderId="2" xfId="17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left"/>
    </xf>
    <xf numFmtId="1" fontId="0" fillId="6" borderId="2" xfId="0" applyNumberFormat="1" applyFill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5" borderId="2" xfId="0" applyFill="1" applyBorder="1" applyAlignment="1">
      <alignment horizontal="center"/>
    </xf>
    <xf numFmtId="10" fontId="0" fillId="6" borderId="2" xfId="22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4" borderId="10" xfId="0" applyFill="1" applyBorder="1" applyAlignment="1">
      <alignment horizontal="center"/>
    </xf>
    <xf numFmtId="37" fontId="0" fillId="3" borderId="11" xfId="17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4" fontId="0" fillId="0" borderId="12" xfId="0" applyNumberFormat="1" applyBorder="1" applyAlignment="1">
      <alignment horizontal="left"/>
    </xf>
    <xf numFmtId="1" fontId="0" fillId="3" borderId="4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/>
    </xf>
    <xf numFmtId="0" fontId="0" fillId="5" borderId="1" xfId="0" applyFill="1" applyBorder="1" applyAlignment="1">
      <alignment/>
    </xf>
    <xf numFmtId="1" fontId="0" fillId="0" borderId="4" xfId="0" applyNumberFormat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/>
    </xf>
    <xf numFmtId="1" fontId="0" fillId="0" borderId="7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left"/>
    </xf>
    <xf numFmtId="1" fontId="0" fillId="3" borderId="7" xfId="0" applyNumberFormat="1" applyFill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5" borderId="14" xfId="0" applyFill="1" applyBorder="1" applyAlignment="1">
      <alignment horizontal="center"/>
    </xf>
    <xf numFmtId="2" fontId="1" fillId="6" borderId="7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5" borderId="7" xfId="0" applyFill="1" applyBorder="1" applyAlignment="1">
      <alignment/>
    </xf>
    <xf numFmtId="0" fontId="0" fillId="5" borderId="4" xfId="0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88" fontId="0" fillId="3" borderId="4" xfId="17" applyNumberFormat="1" applyFill="1" applyBorder="1" applyAlignment="1">
      <alignment horizontal="right"/>
    </xf>
    <xf numFmtId="188" fontId="1" fillId="6" borderId="13" xfId="0" applyNumberFormat="1" applyFont="1" applyFill="1" applyBorder="1" applyAlignment="1">
      <alignment horizontal="right"/>
    </xf>
    <xf numFmtId="1" fontId="1" fillId="3" borderId="15" xfId="0" applyNumberFormat="1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0" fillId="3" borderId="2" xfId="17" applyNumberFormat="1" applyFont="1" applyFill="1" applyBorder="1" applyAlignment="1">
      <alignment horizontal="center"/>
    </xf>
    <xf numFmtId="0" fontId="0" fillId="5" borderId="2" xfId="0" applyNumberFormat="1" applyFill="1" applyBorder="1" applyAlignment="1">
      <alignment/>
    </xf>
    <xf numFmtId="0" fontId="0" fillId="3" borderId="7" xfId="17" applyNumberFormat="1" applyFont="1" applyFill="1" applyBorder="1" applyAlignment="1">
      <alignment horizontal="center"/>
    </xf>
    <xf numFmtId="0" fontId="0" fillId="4" borderId="2" xfId="0" applyNumberForma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4" borderId="9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2" fillId="6" borderId="28" xfId="21" applyFont="1" applyFill="1" applyBorder="1" applyAlignment="1">
      <alignment horizontal="center"/>
      <protection/>
    </xf>
    <xf numFmtId="0" fontId="2" fillId="6" borderId="0" xfId="21" applyFont="1" applyFill="1" applyBorder="1" applyAlignment="1">
      <alignment horizontal="center"/>
      <protection/>
    </xf>
    <xf numFmtId="0" fontId="2" fillId="6" borderId="29" xfId="21" applyFont="1" applyFill="1" applyBorder="1" applyAlignment="1">
      <alignment horizontal="center"/>
      <protection/>
    </xf>
    <xf numFmtId="0" fontId="2" fillId="6" borderId="28" xfId="21" applyFont="1" applyFill="1" applyBorder="1" applyAlignment="1">
      <alignment horizontal="center" wrapText="1"/>
      <protection/>
    </xf>
    <xf numFmtId="0" fontId="3" fillId="6" borderId="30" xfId="20" applyFill="1" applyBorder="1" applyAlignment="1">
      <alignment horizontal="center" wrapText="1"/>
    </xf>
    <xf numFmtId="0" fontId="2" fillId="6" borderId="31" xfId="21" applyFont="1" applyFill="1" applyBorder="1" applyAlignment="1">
      <alignment horizontal="center"/>
      <protection/>
    </xf>
    <xf numFmtId="0" fontId="2" fillId="6" borderId="32" xfId="21" applyFont="1" applyFill="1" applyBorder="1" applyAlignment="1">
      <alignment horizontal="center"/>
      <protection/>
    </xf>
    <xf numFmtId="0" fontId="1" fillId="2" borderId="33" xfId="0" applyFont="1" applyFill="1" applyBorder="1" applyAlignment="1">
      <alignment horizontal="center"/>
    </xf>
    <xf numFmtId="0" fontId="2" fillId="4" borderId="30" xfId="21" applyFont="1" applyFill="1" applyBorder="1" applyAlignment="1">
      <alignment horizontal="center" wrapText="1"/>
      <protection/>
    </xf>
    <xf numFmtId="0" fontId="2" fillId="4" borderId="31" xfId="21" applyFont="1" applyFill="1" applyBorder="1" applyAlignment="1">
      <alignment horizontal="center"/>
      <protection/>
    </xf>
    <xf numFmtId="0" fontId="2" fillId="4" borderId="32" xfId="21" applyFont="1" applyFill="1" applyBorder="1" applyAlignment="1">
      <alignment horizontal="center"/>
      <protection/>
    </xf>
    <xf numFmtId="0" fontId="1" fillId="6" borderId="34" xfId="21" applyFont="1" applyFill="1" applyBorder="1" applyAlignment="1">
      <alignment horizontal="center"/>
      <protection/>
    </xf>
    <xf numFmtId="0" fontId="1" fillId="6" borderId="35" xfId="21" applyFont="1" applyFill="1" applyBorder="1" applyAlignment="1">
      <alignment horizontal="center"/>
      <protection/>
    </xf>
    <xf numFmtId="0" fontId="1" fillId="6" borderId="36" xfId="21" applyFont="1" applyFill="1" applyBorder="1" applyAlignment="1">
      <alignment horizontal="center"/>
      <protection/>
    </xf>
    <xf numFmtId="0" fontId="1" fillId="4" borderId="34" xfId="21" applyFont="1" applyFill="1" applyBorder="1" applyAlignment="1">
      <alignment horizontal="center"/>
      <protection/>
    </xf>
    <xf numFmtId="0" fontId="1" fillId="4" borderId="35" xfId="21" applyFont="1" applyFill="1" applyBorder="1" applyAlignment="1">
      <alignment horizontal="center"/>
      <protection/>
    </xf>
    <xf numFmtId="0" fontId="1" fillId="4" borderId="36" xfId="21" applyFont="1" applyFill="1" applyBorder="1" applyAlignment="1">
      <alignment horizontal="center"/>
      <protection/>
    </xf>
    <xf numFmtId="0" fontId="2" fillId="4" borderId="28" xfId="21" applyFont="1" applyFill="1" applyBorder="1" applyAlignment="1">
      <alignment horizontal="center"/>
      <protection/>
    </xf>
    <xf numFmtId="0" fontId="2" fillId="4" borderId="0" xfId="21" applyFont="1" applyFill="1" applyBorder="1" applyAlignment="1">
      <alignment horizontal="center"/>
      <protection/>
    </xf>
    <xf numFmtId="0" fontId="2" fillId="4" borderId="29" xfId="21" applyFont="1" applyFill="1" applyBorder="1" applyAlignment="1">
      <alignment horizontal="center"/>
      <protection/>
    </xf>
    <xf numFmtId="179" fontId="0" fillId="3" borderId="2" xfId="0" applyNumberFormat="1" applyFont="1" applyFill="1" applyBorder="1" applyAlignment="1" applyProtection="1">
      <alignment horizontal="center"/>
      <protection/>
    </xf>
    <xf numFmtId="179" fontId="0" fillId="3" borderId="4" xfId="0" applyNumberFormat="1" applyFont="1" applyFill="1" applyBorder="1" applyAlignment="1" applyProtection="1">
      <alignment horizontal="center"/>
      <protection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79" fontId="0" fillId="0" borderId="2" xfId="0" applyNumberFormat="1" applyFont="1" applyFill="1" applyBorder="1" applyAlignment="1" applyProtection="1">
      <alignment horizontal="center"/>
      <protection/>
    </xf>
    <xf numFmtId="179" fontId="0" fillId="0" borderId="4" xfId="0" applyNumberFormat="1" applyFont="1" applyFill="1" applyBorder="1" applyAlignment="1" applyProtection="1">
      <alignment horizontal="center"/>
      <protection/>
    </xf>
    <xf numFmtId="0" fontId="0" fillId="4" borderId="5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179" fontId="0" fillId="0" borderId="7" xfId="0" applyNumberFormat="1" applyFont="1" applyFill="1" applyBorder="1" applyAlignment="1" applyProtection="1">
      <alignment horizontal="center"/>
      <protection/>
    </xf>
    <xf numFmtId="179" fontId="0" fillId="0" borderId="13" xfId="0" applyNumberFormat="1" applyFont="1" applyFill="1" applyBorder="1" applyAlignment="1" applyProtection="1">
      <alignment horizontal="center"/>
      <protection/>
    </xf>
    <xf numFmtId="0" fontId="0" fillId="4" borderId="6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178" fontId="0" fillId="3" borderId="19" xfId="0" applyNumberFormat="1" applyFont="1" applyFill="1" applyBorder="1" applyAlignment="1" applyProtection="1">
      <alignment horizontal="center"/>
      <protection/>
    </xf>
    <xf numFmtId="178" fontId="0" fillId="3" borderId="20" xfId="0" applyNumberFormat="1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 horizontal="center"/>
      <protection/>
    </xf>
    <xf numFmtId="0" fontId="0" fillId="3" borderId="4" xfId="0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mbe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Volume Vs Cost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146953"/>
        <c:axId val="46322578"/>
      </c:scatterChart>
      <c:valAx>
        <c:axId val="5146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22578"/>
        <c:crosses val="autoZero"/>
        <c:crossBetween val="midCat"/>
        <c:dispUnits/>
      </c:valAx>
      <c:valAx>
        <c:axId val="46322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69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75</xdr:row>
      <xdr:rowOff>0</xdr:rowOff>
    </xdr:from>
    <xdr:to>
      <xdr:col>12</xdr:col>
      <xdr:colOff>590550</xdr:colOff>
      <xdr:row>75</xdr:row>
      <xdr:rowOff>0</xdr:rowOff>
    </xdr:to>
    <xdr:graphicFrame>
      <xdr:nvGraphicFramePr>
        <xdr:cNvPr id="1" name="Chart 1"/>
        <xdr:cNvGraphicFramePr/>
      </xdr:nvGraphicFramePr>
      <xdr:xfrm>
        <a:off x="4857750" y="12334875"/>
        <a:ext cx="484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Functio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ress"/>
    </sheetNames>
    <definedNames>
      <definedName name="vinterp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code.com/mathematics.ht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5"/>
  <sheetViews>
    <sheetView tabSelected="1" workbookViewId="0" topLeftCell="A1">
      <selection activeCell="C11" sqref="C11:F11"/>
    </sheetView>
  </sheetViews>
  <sheetFormatPr defaultColWidth="9.140625" defaultRowHeight="12.75"/>
  <cols>
    <col min="1" max="1" width="2.28125" style="0" customWidth="1"/>
    <col min="2" max="2" width="3.421875" style="0" customWidth="1"/>
    <col min="3" max="3" width="9.57421875" style="0" customWidth="1"/>
    <col min="4" max="4" width="24.57421875" style="0" customWidth="1"/>
    <col min="5" max="5" width="14.8515625" style="0" customWidth="1"/>
    <col min="6" max="12" width="11.7109375" style="0" customWidth="1"/>
    <col min="13" max="13" width="9.57421875" style="0" customWidth="1"/>
  </cols>
  <sheetData>
    <row r="1" spans="4:6" ht="13.5" thickBot="1">
      <c r="D1" s="1"/>
      <c r="E1" s="1"/>
      <c r="F1" s="1"/>
    </row>
    <row r="2" spans="3:7" ht="13.5" thickBot="1">
      <c r="C2" s="147" t="s">
        <v>110</v>
      </c>
      <c r="D2" s="148"/>
      <c r="E2" s="148"/>
      <c r="F2" s="148"/>
      <c r="G2" s="149"/>
    </row>
    <row r="3" spans="3:7" ht="12.75">
      <c r="C3" s="141" t="s">
        <v>45</v>
      </c>
      <c r="D3" s="142"/>
      <c r="E3" s="143" t="s">
        <v>7</v>
      </c>
      <c r="F3" s="143"/>
      <c r="G3" s="144"/>
    </row>
    <row r="4" spans="3:7" ht="12.75">
      <c r="C4" s="133" t="s">
        <v>46</v>
      </c>
      <c r="D4" s="134"/>
      <c r="E4" s="145" t="s">
        <v>7</v>
      </c>
      <c r="F4" s="145"/>
      <c r="G4" s="146"/>
    </row>
    <row r="5" spans="3:7" ht="12.75">
      <c r="C5" s="133" t="s">
        <v>47</v>
      </c>
      <c r="D5" s="134"/>
      <c r="E5" s="145" t="s">
        <v>7</v>
      </c>
      <c r="F5" s="145"/>
      <c r="G5" s="146"/>
    </row>
    <row r="6" spans="3:7" ht="12.75">
      <c r="C6" s="133" t="s">
        <v>4</v>
      </c>
      <c r="D6" s="134"/>
      <c r="E6" s="131" t="s">
        <v>7</v>
      </c>
      <c r="F6" s="131"/>
      <c r="G6" s="132"/>
    </row>
    <row r="7" spans="3:7" ht="12.75">
      <c r="C7" s="133" t="s">
        <v>5</v>
      </c>
      <c r="D7" s="134"/>
      <c r="E7" s="135">
        <f ca="1">NOW()</f>
        <v>38932.35386747685</v>
      </c>
      <c r="F7" s="135"/>
      <c r="G7" s="136"/>
    </row>
    <row r="8" spans="3:7" ht="13.5" thickBot="1">
      <c r="C8" s="137" t="s">
        <v>6</v>
      </c>
      <c r="D8" s="138"/>
      <c r="E8" s="139" t="s">
        <v>111</v>
      </c>
      <c r="F8" s="139"/>
      <c r="G8" s="140"/>
    </row>
    <row r="9" spans="4:6" ht="13.5" thickBot="1">
      <c r="D9" s="1"/>
      <c r="E9" s="1"/>
      <c r="F9" s="1"/>
    </row>
    <row r="10" spans="3:6" ht="12.75">
      <c r="C10" s="125" t="s">
        <v>0</v>
      </c>
      <c r="D10" s="126"/>
      <c r="E10" s="126"/>
      <c r="F10" s="127"/>
    </row>
    <row r="11" spans="3:6" ht="12.75">
      <c r="C11" s="128" t="s">
        <v>112</v>
      </c>
      <c r="D11" s="129"/>
      <c r="E11" s="129"/>
      <c r="F11" s="130"/>
    </row>
    <row r="12" spans="3:6" ht="12.75">
      <c r="C12" s="128" t="s">
        <v>1</v>
      </c>
      <c r="D12" s="129"/>
      <c r="E12" s="129"/>
      <c r="F12" s="130"/>
    </row>
    <row r="13" spans="3:6" ht="12.75">
      <c r="C13" s="128" t="s">
        <v>2</v>
      </c>
      <c r="D13" s="129"/>
      <c r="E13" s="129"/>
      <c r="F13" s="130"/>
    </row>
    <row r="14" spans="3:6" ht="13.5" thickBot="1">
      <c r="C14" s="119" t="s">
        <v>3</v>
      </c>
      <c r="D14" s="120"/>
      <c r="E14" s="120"/>
      <c r="F14" s="121"/>
    </row>
    <row r="15" spans="4:6" ht="13.5" thickBot="1">
      <c r="D15" s="1"/>
      <c r="E15" s="1"/>
      <c r="F15" s="1"/>
    </row>
    <row r="16" spans="3:6" ht="12.75">
      <c r="C16" s="122" t="s">
        <v>8</v>
      </c>
      <c r="D16" s="123"/>
      <c r="E16" s="123"/>
      <c r="F16" s="124"/>
    </row>
    <row r="17" spans="3:6" ht="12.75">
      <c r="C17" s="111" t="s">
        <v>14</v>
      </c>
      <c r="D17" s="112"/>
      <c r="E17" s="112"/>
      <c r="F17" s="113"/>
    </row>
    <row r="18" spans="3:6" ht="12.75">
      <c r="C18" s="111" t="s">
        <v>11</v>
      </c>
      <c r="D18" s="112"/>
      <c r="E18" s="112"/>
      <c r="F18" s="113"/>
    </row>
    <row r="19" spans="3:6" ht="12.75">
      <c r="C19" s="111" t="s">
        <v>10</v>
      </c>
      <c r="D19" s="112"/>
      <c r="E19" s="112"/>
      <c r="F19" s="113"/>
    </row>
    <row r="20" spans="3:6" ht="12.75">
      <c r="C20" s="114" t="s">
        <v>13</v>
      </c>
      <c r="D20" s="112"/>
      <c r="E20" s="112"/>
      <c r="F20" s="113"/>
    </row>
    <row r="21" spans="3:6" ht="13.5" thickBot="1">
      <c r="C21" s="115" t="s">
        <v>9</v>
      </c>
      <c r="D21" s="116"/>
      <c r="E21" s="116"/>
      <c r="F21" s="117"/>
    </row>
    <row r="22" spans="4:6" ht="13.5" thickBot="1">
      <c r="D22" s="1"/>
      <c r="E22" s="1"/>
      <c r="F22" s="1"/>
    </row>
    <row r="23" spans="3:6" ht="12.75">
      <c r="C23" s="90" t="s">
        <v>16</v>
      </c>
      <c r="D23" s="91"/>
      <c r="E23" s="118"/>
      <c r="F23" s="92"/>
    </row>
    <row r="24" spans="3:6" ht="12.75">
      <c r="C24" s="16" t="s">
        <v>17</v>
      </c>
      <c r="D24" s="17" t="s">
        <v>20</v>
      </c>
      <c r="E24" s="34" t="s">
        <v>17</v>
      </c>
      <c r="F24" s="5" t="s">
        <v>19</v>
      </c>
    </row>
    <row r="25" spans="3:6" ht="12.75">
      <c r="C25" s="57" t="s">
        <v>15</v>
      </c>
      <c r="D25" s="19" t="s">
        <v>18</v>
      </c>
      <c r="E25" s="36" t="s">
        <v>89</v>
      </c>
      <c r="F25" s="58" t="s">
        <v>40</v>
      </c>
    </row>
    <row r="26" spans="3:6" ht="12.75">
      <c r="C26" s="4">
        <v>1</v>
      </c>
      <c r="D26" s="12" t="s">
        <v>27</v>
      </c>
      <c r="E26" s="35" t="s">
        <v>90</v>
      </c>
      <c r="F26" s="65">
        <v>2.5</v>
      </c>
    </row>
    <row r="27" spans="3:6" ht="12.75">
      <c r="C27" s="4">
        <v>2</v>
      </c>
      <c r="D27" s="12" t="s">
        <v>23</v>
      </c>
      <c r="E27" s="35" t="s">
        <v>91</v>
      </c>
      <c r="F27" s="65">
        <v>2.5</v>
      </c>
    </row>
    <row r="28" spans="3:6" ht="12.75">
      <c r="C28" s="4">
        <v>3</v>
      </c>
      <c r="D28" s="12" t="s">
        <v>25</v>
      </c>
      <c r="E28" s="35" t="s">
        <v>92</v>
      </c>
      <c r="F28" s="65">
        <v>10</v>
      </c>
    </row>
    <row r="29" spans="3:6" ht="12.75">
      <c r="C29" s="4">
        <v>4</v>
      </c>
      <c r="D29" s="12" t="s">
        <v>22</v>
      </c>
      <c r="E29" s="35" t="s">
        <v>93</v>
      </c>
      <c r="F29" s="65">
        <v>25</v>
      </c>
    </row>
    <row r="30" spans="3:6" ht="12.75">
      <c r="C30" s="4">
        <v>5</v>
      </c>
      <c r="D30" s="12" t="s">
        <v>24</v>
      </c>
      <c r="E30" s="35" t="s">
        <v>94</v>
      </c>
      <c r="F30" s="65">
        <v>5</v>
      </c>
    </row>
    <row r="31" spans="3:6" ht="12.75">
      <c r="C31" s="4">
        <v>6</v>
      </c>
      <c r="D31" s="12" t="s">
        <v>26</v>
      </c>
      <c r="E31" s="35" t="s">
        <v>93</v>
      </c>
      <c r="F31" s="65">
        <v>10</v>
      </c>
    </row>
    <row r="32" spans="3:6" ht="13.5" thickBot="1">
      <c r="C32" s="4">
        <v>7</v>
      </c>
      <c r="D32" s="12" t="s">
        <v>21</v>
      </c>
      <c r="E32" s="35" t="s">
        <v>95</v>
      </c>
      <c r="F32" s="65">
        <v>45</v>
      </c>
    </row>
    <row r="33" spans="3:10" ht="13.5" thickBot="1">
      <c r="C33" s="14"/>
      <c r="D33" s="61"/>
      <c r="E33" s="15" t="s">
        <v>28</v>
      </c>
      <c r="F33" s="66">
        <f>SUM(F26:F32)</f>
        <v>100</v>
      </c>
      <c r="G33" s="85" t="s">
        <v>76</v>
      </c>
      <c r="H33" s="86"/>
      <c r="I33" s="86"/>
      <c r="J33" s="87"/>
    </row>
    <row r="34" spans="4:6" ht="13.5" thickBot="1">
      <c r="D34" s="1"/>
      <c r="E34" s="1"/>
      <c r="F34" s="1"/>
    </row>
    <row r="35" spans="3:12" ht="12.75">
      <c r="C35" s="106" t="s">
        <v>29</v>
      </c>
      <c r="D35" s="107"/>
      <c r="E35" s="108"/>
      <c r="F35" s="91" t="s">
        <v>87</v>
      </c>
      <c r="G35" s="91"/>
      <c r="H35" s="91"/>
      <c r="I35" s="91"/>
      <c r="J35" s="91"/>
      <c r="K35" s="91"/>
      <c r="L35" s="92"/>
    </row>
    <row r="36" spans="3:12" ht="12.75">
      <c r="C36" s="10" t="s">
        <v>41</v>
      </c>
      <c r="D36" s="6" t="s">
        <v>37</v>
      </c>
      <c r="E36" s="72" t="s">
        <v>71</v>
      </c>
      <c r="F36" s="6" t="s">
        <v>39</v>
      </c>
      <c r="G36" s="6" t="s">
        <v>39</v>
      </c>
      <c r="H36" s="6" t="s">
        <v>39</v>
      </c>
      <c r="I36" s="6" t="s">
        <v>39</v>
      </c>
      <c r="J36" s="6" t="s">
        <v>39</v>
      </c>
      <c r="K36" s="6" t="s">
        <v>39</v>
      </c>
      <c r="L36" s="7" t="s">
        <v>39</v>
      </c>
    </row>
    <row r="37" spans="3:12" ht="12.75">
      <c r="C37" s="57" t="s">
        <v>15</v>
      </c>
      <c r="D37" s="19" t="s">
        <v>38</v>
      </c>
      <c r="E37" s="73" t="s">
        <v>72</v>
      </c>
      <c r="F37" s="19">
        <v>1</v>
      </c>
      <c r="G37" s="19">
        <v>2</v>
      </c>
      <c r="H37" s="19">
        <v>3</v>
      </c>
      <c r="I37" s="19">
        <v>4</v>
      </c>
      <c r="J37" s="19">
        <v>5</v>
      </c>
      <c r="K37" s="19">
        <v>6</v>
      </c>
      <c r="L37" s="58">
        <v>7</v>
      </c>
    </row>
    <row r="38" spans="3:12" ht="12.75">
      <c r="C38" s="71">
        <v>101</v>
      </c>
      <c r="D38" s="18" t="s">
        <v>84</v>
      </c>
      <c r="E38" s="74" t="s">
        <v>73</v>
      </c>
      <c r="F38" s="23">
        <v>25</v>
      </c>
      <c r="G38" s="24">
        <v>50</v>
      </c>
      <c r="H38" s="24">
        <v>76</v>
      </c>
      <c r="I38" s="24">
        <v>45</v>
      </c>
      <c r="J38" s="24">
        <v>40</v>
      </c>
      <c r="K38" s="24">
        <v>65</v>
      </c>
      <c r="L38" s="38">
        <v>86</v>
      </c>
    </row>
    <row r="39" spans="3:12" ht="12.75">
      <c r="C39" s="69">
        <f>C38+1</f>
        <v>102</v>
      </c>
      <c r="D39" s="18" t="s">
        <v>85</v>
      </c>
      <c r="E39" s="74" t="s">
        <v>73</v>
      </c>
      <c r="F39" s="23">
        <v>50</v>
      </c>
      <c r="G39" s="24">
        <v>50</v>
      </c>
      <c r="H39" s="24">
        <v>50</v>
      </c>
      <c r="I39" s="24">
        <v>50</v>
      </c>
      <c r="J39" s="24">
        <v>50</v>
      </c>
      <c r="K39" s="24">
        <v>50</v>
      </c>
      <c r="L39" s="38">
        <v>50</v>
      </c>
    </row>
    <row r="40" spans="3:12" ht="12.75">
      <c r="C40" s="69">
        <f aca="true" t="shared" si="0" ref="C40:C45">C39+1</f>
        <v>103</v>
      </c>
      <c r="D40" s="21" t="s">
        <v>30</v>
      </c>
      <c r="E40" s="74" t="s">
        <v>73</v>
      </c>
      <c r="F40" s="23">
        <v>60</v>
      </c>
      <c r="G40" s="24">
        <v>60</v>
      </c>
      <c r="H40" s="24">
        <v>60</v>
      </c>
      <c r="I40" s="24">
        <v>60</v>
      </c>
      <c r="J40" s="24">
        <v>60</v>
      </c>
      <c r="K40" s="24">
        <v>60</v>
      </c>
      <c r="L40" s="38">
        <v>60</v>
      </c>
    </row>
    <row r="41" spans="3:12" ht="12.75">
      <c r="C41" s="69">
        <f t="shared" si="0"/>
        <v>104</v>
      </c>
      <c r="D41" s="21" t="s">
        <v>31</v>
      </c>
      <c r="E41" s="74" t="s">
        <v>73</v>
      </c>
      <c r="F41" s="23">
        <v>70</v>
      </c>
      <c r="G41" s="24">
        <v>70</v>
      </c>
      <c r="H41" s="24">
        <v>70</v>
      </c>
      <c r="I41" s="24">
        <v>70</v>
      </c>
      <c r="J41" s="24">
        <v>70</v>
      </c>
      <c r="K41" s="24">
        <v>70</v>
      </c>
      <c r="L41" s="38">
        <v>70</v>
      </c>
    </row>
    <row r="42" spans="3:12" ht="12.75">
      <c r="C42" s="69">
        <f t="shared" si="0"/>
        <v>105</v>
      </c>
      <c r="D42" s="21" t="s">
        <v>32</v>
      </c>
      <c r="E42" s="74" t="s">
        <v>73</v>
      </c>
      <c r="F42" s="23">
        <v>80</v>
      </c>
      <c r="G42" s="24">
        <v>80</v>
      </c>
      <c r="H42" s="24">
        <v>80</v>
      </c>
      <c r="I42" s="24">
        <v>80</v>
      </c>
      <c r="J42" s="24">
        <v>80</v>
      </c>
      <c r="K42" s="24">
        <v>80</v>
      </c>
      <c r="L42" s="38">
        <v>80</v>
      </c>
    </row>
    <row r="43" spans="3:12" ht="12.75">
      <c r="C43" s="69">
        <f>C42+1</f>
        <v>106</v>
      </c>
      <c r="D43" s="21" t="s">
        <v>33</v>
      </c>
      <c r="E43" s="74" t="s">
        <v>73</v>
      </c>
      <c r="F43" s="23">
        <v>90</v>
      </c>
      <c r="G43" s="24">
        <v>90</v>
      </c>
      <c r="H43" s="24">
        <v>90</v>
      </c>
      <c r="I43" s="24">
        <v>90</v>
      </c>
      <c r="J43" s="24">
        <v>90</v>
      </c>
      <c r="K43" s="24">
        <v>90</v>
      </c>
      <c r="L43" s="38">
        <v>90</v>
      </c>
    </row>
    <row r="44" spans="3:12" ht="12.75">
      <c r="C44" s="69">
        <f t="shared" si="0"/>
        <v>107</v>
      </c>
      <c r="D44" s="21" t="s">
        <v>34</v>
      </c>
      <c r="E44" s="74" t="s">
        <v>73</v>
      </c>
      <c r="F44" s="23">
        <v>100</v>
      </c>
      <c r="G44" s="24">
        <v>100</v>
      </c>
      <c r="H44" s="24">
        <v>100</v>
      </c>
      <c r="I44" s="24">
        <v>100</v>
      </c>
      <c r="J44" s="24">
        <v>100</v>
      </c>
      <c r="K44" s="24">
        <v>100</v>
      </c>
      <c r="L44" s="38">
        <v>100</v>
      </c>
    </row>
    <row r="45" spans="3:12" ht="12.75">
      <c r="C45" s="69">
        <f t="shared" si="0"/>
        <v>108</v>
      </c>
      <c r="D45" s="21" t="s">
        <v>86</v>
      </c>
      <c r="E45" s="74" t="s">
        <v>73</v>
      </c>
      <c r="F45" s="23">
        <v>86</v>
      </c>
      <c r="G45" s="24">
        <v>50</v>
      </c>
      <c r="H45" s="24">
        <v>76</v>
      </c>
      <c r="I45" s="24">
        <v>72</v>
      </c>
      <c r="J45" s="24">
        <v>65</v>
      </c>
      <c r="K45" s="24">
        <v>75</v>
      </c>
      <c r="L45" s="38">
        <v>72</v>
      </c>
    </row>
    <row r="46" spans="3:12" ht="12.75">
      <c r="C46" s="69">
        <f>C45+1</f>
        <v>109</v>
      </c>
      <c r="D46" s="21" t="s">
        <v>35</v>
      </c>
      <c r="E46" s="74" t="s">
        <v>73</v>
      </c>
      <c r="F46" s="23">
        <v>33</v>
      </c>
      <c r="G46" s="24">
        <v>88</v>
      </c>
      <c r="H46" s="24">
        <v>75</v>
      </c>
      <c r="I46" s="24">
        <v>70</v>
      </c>
      <c r="J46" s="24">
        <v>45</v>
      </c>
      <c r="K46" s="24">
        <v>75</v>
      </c>
      <c r="L46" s="38">
        <v>60</v>
      </c>
    </row>
    <row r="47" spans="3:12" ht="13.5" thickBot="1">
      <c r="C47" s="69">
        <f>C46+1</f>
        <v>110</v>
      </c>
      <c r="D47" s="21" t="s">
        <v>74</v>
      </c>
      <c r="E47" s="74" t="s">
        <v>73</v>
      </c>
      <c r="F47" s="23">
        <v>5</v>
      </c>
      <c r="G47" s="24">
        <v>10</v>
      </c>
      <c r="H47" s="24">
        <v>15</v>
      </c>
      <c r="I47" s="24">
        <v>20</v>
      </c>
      <c r="J47" s="24">
        <v>35</v>
      </c>
      <c r="K47" s="24">
        <v>45</v>
      </c>
      <c r="L47" s="38">
        <v>90</v>
      </c>
    </row>
    <row r="48" spans="3:16" ht="12.75">
      <c r="C48" s="69">
        <f>C47+1</f>
        <v>111</v>
      </c>
      <c r="D48" s="21" t="s">
        <v>75</v>
      </c>
      <c r="E48" s="74" t="s">
        <v>73</v>
      </c>
      <c r="F48" s="23">
        <v>33</v>
      </c>
      <c r="G48" s="24">
        <v>44</v>
      </c>
      <c r="H48" s="24">
        <v>55</v>
      </c>
      <c r="I48" s="24">
        <v>66</v>
      </c>
      <c r="J48" s="24">
        <v>78</v>
      </c>
      <c r="K48" s="24">
        <v>88</v>
      </c>
      <c r="L48" s="38">
        <v>95</v>
      </c>
      <c r="M48" s="109" t="s">
        <v>77</v>
      </c>
      <c r="N48" s="109"/>
      <c r="O48" s="109"/>
      <c r="P48" s="110"/>
    </row>
    <row r="49" spans="3:16" ht="13.5" thickBot="1">
      <c r="C49" s="71">
        <v>999</v>
      </c>
      <c r="D49" s="21" t="s">
        <v>36</v>
      </c>
      <c r="E49" s="74" t="s">
        <v>73</v>
      </c>
      <c r="F49" s="23">
        <v>22</v>
      </c>
      <c r="G49" s="24">
        <v>45</v>
      </c>
      <c r="H49" s="24">
        <v>24</v>
      </c>
      <c r="I49" s="24">
        <v>33</v>
      </c>
      <c r="J49" s="24">
        <v>55</v>
      </c>
      <c r="K49" s="24">
        <v>45</v>
      </c>
      <c r="L49" s="38">
        <v>58</v>
      </c>
      <c r="M49" s="103" t="s">
        <v>79</v>
      </c>
      <c r="N49" s="104"/>
      <c r="O49" s="104"/>
      <c r="P49" s="105"/>
    </row>
    <row r="50" spans="3:12" ht="12.75">
      <c r="C50" s="39"/>
      <c r="D50" s="13"/>
      <c r="E50" s="75"/>
      <c r="F50" s="13"/>
      <c r="G50" s="13"/>
      <c r="H50" s="13"/>
      <c r="I50" s="13"/>
      <c r="J50" s="13"/>
      <c r="K50" s="13"/>
      <c r="L50" s="40"/>
    </row>
    <row r="51" spans="3:12" ht="12.75">
      <c r="C51" s="41"/>
      <c r="D51" s="20" t="s">
        <v>42</v>
      </c>
      <c r="E51" s="74" t="s">
        <v>73</v>
      </c>
      <c r="F51" s="25">
        <f>MIN(F38:F49)</f>
        <v>5</v>
      </c>
      <c r="G51" s="25">
        <f aca="true" t="shared" si="1" ref="G51:L51">MIN(G38:G49)</f>
        <v>10</v>
      </c>
      <c r="H51" s="25">
        <f t="shared" si="1"/>
        <v>15</v>
      </c>
      <c r="I51" s="25">
        <f t="shared" si="1"/>
        <v>20</v>
      </c>
      <c r="J51" s="25">
        <f t="shared" si="1"/>
        <v>35</v>
      </c>
      <c r="K51" s="25">
        <f t="shared" si="1"/>
        <v>45</v>
      </c>
      <c r="L51" s="42">
        <f t="shared" si="1"/>
        <v>50</v>
      </c>
    </row>
    <row r="52" spans="3:12" ht="12.75">
      <c r="C52" s="41"/>
      <c r="D52" s="20" t="s">
        <v>43</v>
      </c>
      <c r="E52" s="74" t="s">
        <v>73</v>
      </c>
      <c r="F52" s="25">
        <f>MEDIAN(F38:F49)</f>
        <v>55</v>
      </c>
      <c r="G52" s="25">
        <f aca="true" t="shared" si="2" ref="G52:L52">MEDIAN(G38:G49)</f>
        <v>55</v>
      </c>
      <c r="H52" s="25">
        <f t="shared" si="2"/>
        <v>72.5</v>
      </c>
      <c r="I52" s="25">
        <f t="shared" si="2"/>
        <v>68</v>
      </c>
      <c r="J52" s="25">
        <f t="shared" si="2"/>
        <v>62.5</v>
      </c>
      <c r="K52" s="25">
        <f t="shared" si="2"/>
        <v>72.5</v>
      </c>
      <c r="L52" s="42">
        <f t="shared" si="2"/>
        <v>76</v>
      </c>
    </row>
    <row r="53" spans="3:12" ht="12.75">
      <c r="C53" s="41"/>
      <c r="D53" s="20" t="s">
        <v>44</v>
      </c>
      <c r="E53" s="74" t="s">
        <v>73</v>
      </c>
      <c r="F53" s="25">
        <f>MAX(F38:F49)</f>
        <v>100</v>
      </c>
      <c r="G53" s="25">
        <f aca="true" t="shared" si="3" ref="G53:L53">MAX(G38:G49)</f>
        <v>100</v>
      </c>
      <c r="H53" s="25">
        <f t="shared" si="3"/>
        <v>100</v>
      </c>
      <c r="I53" s="25">
        <f t="shared" si="3"/>
        <v>100</v>
      </c>
      <c r="J53" s="25">
        <f t="shared" si="3"/>
        <v>100</v>
      </c>
      <c r="K53" s="25">
        <f t="shared" si="3"/>
        <v>100</v>
      </c>
      <c r="L53" s="42">
        <f t="shared" si="3"/>
        <v>100</v>
      </c>
    </row>
    <row r="54" spans="3:12" ht="12.75">
      <c r="C54" s="41"/>
      <c r="D54" s="20" t="s">
        <v>48</v>
      </c>
      <c r="E54" s="74" t="s">
        <v>73</v>
      </c>
      <c r="F54" s="27">
        <f>STDEVPA(F38:F49)</f>
        <v>29.671816032502402</v>
      </c>
      <c r="G54" s="27">
        <f aca="true" t="shared" si="4" ref="G54:L54">STDEVPA(G38:G49)</f>
        <v>24.222779682677945</v>
      </c>
      <c r="H54" s="27">
        <f t="shared" si="4"/>
        <v>24.09399994466119</v>
      </c>
      <c r="I54" s="27">
        <f t="shared" si="4"/>
        <v>22.034064536530703</v>
      </c>
      <c r="J54" s="27">
        <f t="shared" si="4"/>
        <v>19.433647796197878</v>
      </c>
      <c r="K54" s="27">
        <f t="shared" si="4"/>
        <v>17.195566289017645</v>
      </c>
      <c r="L54" s="43">
        <f t="shared" si="4"/>
        <v>15.834868346644235</v>
      </c>
    </row>
    <row r="55" spans="3:12" ht="13.5" thickBot="1">
      <c r="C55" s="14"/>
      <c r="D55" s="44" t="s">
        <v>49</v>
      </c>
      <c r="E55" s="76" t="s">
        <v>73</v>
      </c>
      <c r="F55" s="45">
        <f>COUNTA(F38:F49)</f>
        <v>12</v>
      </c>
      <c r="G55" s="45">
        <f aca="true" t="shared" si="5" ref="G55:L55">COUNTA(G38:G49)</f>
        <v>12</v>
      </c>
      <c r="H55" s="45">
        <f t="shared" si="5"/>
        <v>12</v>
      </c>
      <c r="I55" s="45">
        <f t="shared" si="5"/>
        <v>12</v>
      </c>
      <c r="J55" s="45">
        <f t="shared" si="5"/>
        <v>12</v>
      </c>
      <c r="K55" s="45">
        <f t="shared" si="5"/>
        <v>12</v>
      </c>
      <c r="L55" s="46">
        <f t="shared" si="5"/>
        <v>12</v>
      </c>
    </row>
    <row r="56" spans="4:12" ht="13.5" thickBot="1">
      <c r="D56" s="29"/>
      <c r="E56" s="29"/>
      <c r="F56" s="32"/>
      <c r="G56" s="32"/>
      <c r="H56" s="32"/>
      <c r="I56" s="32"/>
      <c r="J56" s="32"/>
      <c r="K56" s="32"/>
      <c r="L56" s="32"/>
    </row>
    <row r="57" spans="3:14" ht="12.75">
      <c r="C57" s="90" t="s">
        <v>50</v>
      </c>
      <c r="D57" s="91"/>
      <c r="E57" s="91"/>
      <c r="F57" s="91" t="s">
        <v>54</v>
      </c>
      <c r="G57" s="91"/>
      <c r="H57" s="91"/>
      <c r="I57" s="91"/>
      <c r="J57" s="91"/>
      <c r="K57" s="91"/>
      <c r="L57" s="91"/>
      <c r="M57" s="91" t="s">
        <v>50</v>
      </c>
      <c r="N57" s="92"/>
    </row>
    <row r="58" spans="3:14" ht="12.75">
      <c r="C58" s="10" t="s">
        <v>51</v>
      </c>
      <c r="D58" s="6" t="s">
        <v>51</v>
      </c>
      <c r="E58" s="77" t="s">
        <v>51</v>
      </c>
      <c r="F58" s="6" t="s">
        <v>39</v>
      </c>
      <c r="G58" s="6" t="s">
        <v>39</v>
      </c>
      <c r="H58" s="6" t="s">
        <v>39</v>
      </c>
      <c r="I58" s="6" t="s">
        <v>39</v>
      </c>
      <c r="J58" s="6" t="s">
        <v>39</v>
      </c>
      <c r="K58" s="6" t="s">
        <v>39</v>
      </c>
      <c r="L58" s="6" t="s">
        <v>39</v>
      </c>
      <c r="M58" s="6" t="s">
        <v>51</v>
      </c>
      <c r="N58" s="7" t="s">
        <v>51</v>
      </c>
    </row>
    <row r="59" spans="3:14" ht="12.75">
      <c r="C59" s="57" t="s">
        <v>53</v>
      </c>
      <c r="D59" s="19" t="s">
        <v>52</v>
      </c>
      <c r="E59" s="73" t="s">
        <v>64</v>
      </c>
      <c r="F59" s="19">
        <v>1</v>
      </c>
      <c r="G59" s="19">
        <v>2</v>
      </c>
      <c r="H59" s="19">
        <v>3</v>
      </c>
      <c r="I59" s="19">
        <v>4</v>
      </c>
      <c r="J59" s="19">
        <v>5</v>
      </c>
      <c r="K59" s="19">
        <v>6</v>
      </c>
      <c r="L59" s="19">
        <v>7</v>
      </c>
      <c r="M59" s="19" t="s">
        <v>53</v>
      </c>
      <c r="N59" s="58" t="s">
        <v>53</v>
      </c>
    </row>
    <row r="60" spans="3:14" s="60" customFormat="1" ht="12.75">
      <c r="C60" s="47">
        <v>-1</v>
      </c>
      <c r="D60" s="26" t="s">
        <v>102</v>
      </c>
      <c r="E60" s="78" t="s">
        <v>53</v>
      </c>
      <c r="F60" s="64">
        <v>-1</v>
      </c>
      <c r="G60" s="64">
        <v>-1</v>
      </c>
      <c r="H60" s="64">
        <v>-1</v>
      </c>
      <c r="I60" s="64">
        <v>-1</v>
      </c>
      <c r="J60" s="64">
        <v>-1</v>
      </c>
      <c r="K60" s="64">
        <v>-1</v>
      </c>
      <c r="L60" s="64">
        <v>-1</v>
      </c>
      <c r="M60" s="28">
        <v>-1</v>
      </c>
      <c r="N60" s="48" t="s">
        <v>96</v>
      </c>
    </row>
    <row r="61" spans="3:14" ht="12.75">
      <c r="C61" s="47">
        <v>0</v>
      </c>
      <c r="D61" s="26" t="s">
        <v>65</v>
      </c>
      <c r="E61" s="78" t="s">
        <v>62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8">
        <v>0</v>
      </c>
      <c r="N61" s="48" t="s">
        <v>57</v>
      </c>
    </row>
    <row r="62" spans="3:14" ht="12.75">
      <c r="C62" s="47">
        <v>1</v>
      </c>
      <c r="D62" s="26" t="s">
        <v>66</v>
      </c>
      <c r="E62" s="78" t="s">
        <v>62</v>
      </c>
      <c r="F62" s="24">
        <v>30</v>
      </c>
      <c r="G62" s="24">
        <v>40</v>
      </c>
      <c r="H62" s="24">
        <v>40</v>
      </c>
      <c r="I62" s="24">
        <v>40</v>
      </c>
      <c r="J62" s="24">
        <v>39</v>
      </c>
      <c r="K62" s="24">
        <v>40</v>
      </c>
      <c r="L62" s="24">
        <v>60</v>
      </c>
      <c r="M62" s="28">
        <v>1</v>
      </c>
      <c r="N62" s="48" t="s">
        <v>58</v>
      </c>
    </row>
    <row r="63" spans="3:14" ht="12.75">
      <c r="C63" s="47">
        <v>2</v>
      </c>
      <c r="D63" s="26" t="s">
        <v>67</v>
      </c>
      <c r="E63" s="78" t="s">
        <v>62</v>
      </c>
      <c r="F63" s="24">
        <v>40</v>
      </c>
      <c r="G63" s="24">
        <v>48</v>
      </c>
      <c r="H63" s="24">
        <v>70</v>
      </c>
      <c r="I63" s="24">
        <v>66</v>
      </c>
      <c r="J63" s="24">
        <v>70</v>
      </c>
      <c r="K63" s="24">
        <v>70</v>
      </c>
      <c r="L63" s="24">
        <v>70</v>
      </c>
      <c r="M63" s="28">
        <v>2</v>
      </c>
      <c r="N63" s="48" t="s">
        <v>59</v>
      </c>
    </row>
    <row r="64" spans="3:14" ht="12.75">
      <c r="C64" s="47">
        <v>3</v>
      </c>
      <c r="D64" s="26" t="s">
        <v>68</v>
      </c>
      <c r="E64" s="78" t="s">
        <v>62</v>
      </c>
      <c r="F64" s="24">
        <v>75</v>
      </c>
      <c r="G64" s="24">
        <v>80</v>
      </c>
      <c r="H64" s="24">
        <v>75</v>
      </c>
      <c r="I64" s="24">
        <v>80</v>
      </c>
      <c r="J64" s="24">
        <v>80</v>
      </c>
      <c r="K64" s="24">
        <v>80</v>
      </c>
      <c r="L64" s="24">
        <v>80</v>
      </c>
      <c r="M64" s="28">
        <v>3</v>
      </c>
      <c r="N64" s="48" t="s">
        <v>56</v>
      </c>
    </row>
    <row r="65" spans="3:14" ht="12.75">
      <c r="C65" s="47">
        <v>3.9</v>
      </c>
      <c r="D65" s="26" t="s">
        <v>69</v>
      </c>
      <c r="E65" s="78" t="s">
        <v>62</v>
      </c>
      <c r="F65" s="24">
        <v>90</v>
      </c>
      <c r="G65" s="24">
        <v>90</v>
      </c>
      <c r="H65" s="24">
        <v>90</v>
      </c>
      <c r="I65" s="24">
        <v>90</v>
      </c>
      <c r="J65" s="24">
        <v>90</v>
      </c>
      <c r="K65" s="24">
        <v>90</v>
      </c>
      <c r="L65" s="24">
        <v>90</v>
      </c>
      <c r="M65" s="28">
        <v>3.9</v>
      </c>
      <c r="N65" s="48" t="s">
        <v>55</v>
      </c>
    </row>
    <row r="66" spans="3:14" ht="13.5" thickBot="1">
      <c r="C66" s="49">
        <v>4</v>
      </c>
      <c r="D66" s="50" t="s">
        <v>70</v>
      </c>
      <c r="E66" s="79" t="s">
        <v>63</v>
      </c>
      <c r="F66" s="51">
        <v>100</v>
      </c>
      <c r="G66" s="51">
        <v>100</v>
      </c>
      <c r="H66" s="51">
        <v>100</v>
      </c>
      <c r="I66" s="51">
        <v>100</v>
      </c>
      <c r="J66" s="51">
        <v>100</v>
      </c>
      <c r="K66" s="51">
        <v>100</v>
      </c>
      <c r="L66" s="51">
        <v>100</v>
      </c>
      <c r="M66" s="52">
        <v>4</v>
      </c>
      <c r="N66" s="53" t="s">
        <v>61</v>
      </c>
    </row>
    <row r="67" spans="4:12" ht="13.5" thickBot="1">
      <c r="D67" s="1"/>
      <c r="E67" s="1"/>
      <c r="F67" s="22"/>
      <c r="G67" s="22"/>
      <c r="H67" s="22"/>
      <c r="I67" s="22"/>
      <c r="J67" s="22"/>
      <c r="K67" s="22"/>
      <c r="L67" s="22"/>
    </row>
    <row r="68" spans="3:13" ht="12.75">
      <c r="C68" s="90" t="s">
        <v>41</v>
      </c>
      <c r="D68" s="91"/>
      <c r="E68" s="91"/>
      <c r="F68" s="91" t="s">
        <v>88</v>
      </c>
      <c r="G68" s="91"/>
      <c r="H68" s="91"/>
      <c r="I68" s="91"/>
      <c r="J68" s="91"/>
      <c r="K68" s="91"/>
      <c r="L68" s="91"/>
      <c r="M68" s="92"/>
    </row>
    <row r="69" spans="3:13" ht="12.75">
      <c r="C69" s="10" t="s">
        <v>41</v>
      </c>
      <c r="D69" s="6" t="s">
        <v>37</v>
      </c>
      <c r="E69" s="80" t="str">
        <f>E36</f>
        <v>Grade 10</v>
      </c>
      <c r="F69" s="17" t="s">
        <v>39</v>
      </c>
      <c r="G69" s="17" t="s">
        <v>39</v>
      </c>
      <c r="H69" s="17" t="s">
        <v>39</v>
      </c>
      <c r="I69" s="17" t="s">
        <v>39</v>
      </c>
      <c r="J69" s="17" t="s">
        <v>39</v>
      </c>
      <c r="K69" s="17" t="s">
        <v>39</v>
      </c>
      <c r="L69" s="17" t="s">
        <v>39</v>
      </c>
      <c r="M69" s="7" t="s">
        <v>28</v>
      </c>
    </row>
    <row r="70" spans="3:13" ht="12.75">
      <c r="C70" s="2" t="s">
        <v>15</v>
      </c>
      <c r="D70" s="3" t="s">
        <v>38</v>
      </c>
      <c r="E70" s="81" t="s">
        <v>72</v>
      </c>
      <c r="F70" s="19">
        <v>1</v>
      </c>
      <c r="G70" s="19">
        <v>2</v>
      </c>
      <c r="H70" s="19">
        <v>3</v>
      </c>
      <c r="I70" s="19">
        <v>4</v>
      </c>
      <c r="J70" s="19">
        <v>5</v>
      </c>
      <c r="K70" s="19">
        <v>6</v>
      </c>
      <c r="L70" s="19">
        <v>7</v>
      </c>
      <c r="M70" s="58" t="s">
        <v>60</v>
      </c>
    </row>
    <row r="71" spans="3:13" ht="13.5" thickBot="1">
      <c r="C71" s="54"/>
      <c r="D71" s="30"/>
      <c r="E71" s="82"/>
      <c r="F71" s="31">
        <f>VLOOKUP(F70,$C$26:$F$32,4)/100</f>
        <v>0.025</v>
      </c>
      <c r="G71" s="31">
        <f aca="true" t="shared" si="6" ref="G71:L71">VLOOKUP(G70,$C$26:$F$32,4)/100</f>
        <v>0.025</v>
      </c>
      <c r="H71" s="31">
        <f t="shared" si="6"/>
        <v>0.1</v>
      </c>
      <c r="I71" s="31">
        <f t="shared" si="6"/>
        <v>0.25</v>
      </c>
      <c r="J71" s="31">
        <f t="shared" si="6"/>
        <v>0.05</v>
      </c>
      <c r="K71" s="31">
        <f t="shared" si="6"/>
        <v>0.1</v>
      </c>
      <c r="L71" s="31">
        <f t="shared" si="6"/>
        <v>0.45</v>
      </c>
      <c r="M71" s="62"/>
    </row>
    <row r="72" spans="3:13" ht="13.5" thickBot="1">
      <c r="C72" s="67">
        <v>105</v>
      </c>
      <c r="D72" s="37" t="str">
        <f>VLOOKUP(C72,$C$38:$L$49,2)</f>
        <v>Kandy Jones</v>
      </c>
      <c r="E72" s="78" t="str">
        <f>VLOOKUP(C72,$C$38:$L$49,3)</f>
        <v>B1402</v>
      </c>
      <c r="F72" s="25">
        <f aca="true" t="shared" si="7" ref="F72:L72">VLOOKUP($C72,$C$38:$L$49,F$70+3)</f>
        <v>80</v>
      </c>
      <c r="G72" s="25">
        <f t="shared" si="7"/>
        <v>80</v>
      </c>
      <c r="H72" s="25">
        <f t="shared" si="7"/>
        <v>80</v>
      </c>
      <c r="I72" s="25">
        <f t="shared" si="7"/>
        <v>80</v>
      </c>
      <c r="J72" s="25">
        <f t="shared" si="7"/>
        <v>80</v>
      </c>
      <c r="K72" s="25">
        <f t="shared" si="7"/>
        <v>80</v>
      </c>
      <c r="L72" s="25">
        <f t="shared" si="7"/>
        <v>80</v>
      </c>
      <c r="M72" s="40"/>
    </row>
    <row r="73" spans="3:13" ht="12.75">
      <c r="C73" s="68">
        <f>C72</f>
        <v>105</v>
      </c>
      <c r="D73" s="26" t="str">
        <f>VLOOKUP(C73,$C$38:$L$49,2)</f>
        <v>Kandy Jones</v>
      </c>
      <c r="E73" s="78" t="str">
        <f>VLOOKUP(C73,$C$38:$L$49,3)</f>
        <v>B1402</v>
      </c>
      <c r="F73" s="33">
        <f>[1]!vinterp(F72,F60:$M$66,9-F70)</f>
        <v>3.3</v>
      </c>
      <c r="G73" s="33">
        <f>[1]!vinterp(G72,G60:$M$66,9-G70)</f>
        <v>3</v>
      </c>
      <c r="H73" s="33">
        <f>[1]!vinterp(H72,H60:$M$66,9-H70)</f>
        <v>3.3</v>
      </c>
      <c r="I73" s="33">
        <f>[1]!vinterp(I72,I60:$M$66,9-I70)</f>
        <v>3</v>
      </c>
      <c r="J73" s="33">
        <f>[1]!vinterp(J72,J60:$M$66,9-J70)</f>
        <v>3</v>
      </c>
      <c r="K73" s="33">
        <f>[1]!vinterp(K72,K60:$M$66,9-K70)</f>
        <v>3</v>
      </c>
      <c r="L73" s="33">
        <f>[1]!vinterp(L72,L60:$M$66,9-L70)</f>
        <v>3</v>
      </c>
      <c r="M73" s="40"/>
    </row>
    <row r="74" spans="3:13" ht="12.75">
      <c r="C74" s="69">
        <f>C72</f>
        <v>105</v>
      </c>
      <c r="D74" s="26" t="str">
        <f>VLOOKUP(C74,$C$38:$L$49,2)</f>
        <v>Kandy Jones</v>
      </c>
      <c r="E74" s="78" t="str">
        <f>VLOOKUP(C74,$C$38:$L$49,3)</f>
        <v>B1402</v>
      </c>
      <c r="F74" s="33">
        <f aca="true" t="shared" si="8" ref="F74:L74">IF((F72&gt;=0),(F73*F71),1*F71)</f>
        <v>0.0825</v>
      </c>
      <c r="G74" s="33">
        <f t="shared" si="8"/>
        <v>0.07500000000000001</v>
      </c>
      <c r="H74" s="33">
        <f t="shared" si="8"/>
        <v>0.33</v>
      </c>
      <c r="I74" s="33">
        <f t="shared" si="8"/>
        <v>0.75</v>
      </c>
      <c r="J74" s="33">
        <f t="shared" si="8"/>
        <v>0.15000000000000002</v>
      </c>
      <c r="K74" s="33">
        <f t="shared" si="8"/>
        <v>0.30000000000000004</v>
      </c>
      <c r="L74" s="33">
        <f t="shared" si="8"/>
        <v>1.35</v>
      </c>
      <c r="M74" s="59">
        <f>SUM(F74:L74)</f>
        <v>3.0375000000000005</v>
      </c>
    </row>
    <row r="75" spans="3:13" ht="13.5" thickBot="1">
      <c r="C75" s="70">
        <f>C73</f>
        <v>105</v>
      </c>
      <c r="D75" s="50" t="str">
        <f>VLOOKUP(C75,$C$38:$L$49,2)</f>
        <v>Kandy Jones</v>
      </c>
      <c r="E75" s="79" t="str">
        <f>VLOOKUP(C75,$C$38:$L$49,3)</f>
        <v>B1402</v>
      </c>
      <c r="F75" s="55" t="str">
        <f aca="true" t="shared" si="9" ref="F75:L75">IF(F54=0,$J$78,VLOOKUP(F73,$M$60:$N$66,2))</f>
        <v>B</v>
      </c>
      <c r="G75" s="55" t="str">
        <f t="shared" si="9"/>
        <v>B</v>
      </c>
      <c r="H75" s="55" t="str">
        <f t="shared" si="9"/>
        <v>B</v>
      </c>
      <c r="I75" s="55" t="str">
        <f t="shared" si="9"/>
        <v>B</v>
      </c>
      <c r="J75" s="55" t="str">
        <f t="shared" si="9"/>
        <v>B</v>
      </c>
      <c r="K75" s="55" t="str">
        <f t="shared" si="9"/>
        <v>B</v>
      </c>
      <c r="L75" s="55" t="str">
        <f t="shared" si="9"/>
        <v>B</v>
      </c>
      <c r="M75" s="56" t="str">
        <f>IF(AND(F72&gt;=0,G72&gt;=0,H72&gt;=0,I72&gt;=0,J72&gt;=0,K72&gt;=0,L72&gt;=0),VLOOKUP(M74,$M$60:$N$66,2),$J$77)</f>
        <v>B</v>
      </c>
    </row>
    <row r="76" ht="13.5" thickBot="1"/>
    <row r="77" ht="13.5" thickBot="1">
      <c r="J77" s="63" t="s">
        <v>97</v>
      </c>
    </row>
    <row r="78" spans="3:10" ht="13.5" thickBot="1">
      <c r="C78" s="101" t="s">
        <v>78</v>
      </c>
      <c r="D78" s="102"/>
      <c r="F78" s="1"/>
      <c r="J78" s="63" t="s">
        <v>99</v>
      </c>
    </row>
    <row r="79" spans="2:8" ht="12.75">
      <c r="B79" s="11">
        <v>1</v>
      </c>
      <c r="C79" s="94" t="s">
        <v>101</v>
      </c>
      <c r="D79" s="94"/>
      <c r="E79" s="94"/>
      <c r="F79" s="94"/>
      <c r="G79" s="94"/>
      <c r="H79" s="95"/>
    </row>
    <row r="80" spans="2:8" ht="12.75">
      <c r="B80" s="8">
        <v>2</v>
      </c>
      <c r="C80" s="88" t="s">
        <v>103</v>
      </c>
      <c r="D80" s="88"/>
      <c r="E80" s="88"/>
      <c r="F80" s="88"/>
      <c r="G80" s="88"/>
      <c r="H80" s="89"/>
    </row>
    <row r="81" spans="2:8" ht="12.75">
      <c r="B81" s="8">
        <v>3</v>
      </c>
      <c r="C81" s="83" t="s">
        <v>104</v>
      </c>
      <c r="D81" s="83"/>
      <c r="E81" s="83"/>
      <c r="F81" s="83"/>
      <c r="G81" s="83"/>
      <c r="H81" s="84"/>
    </row>
    <row r="82" spans="2:8" ht="12.75">
      <c r="B82" s="8">
        <v>4</v>
      </c>
      <c r="C82" s="83" t="s">
        <v>80</v>
      </c>
      <c r="D82" s="83"/>
      <c r="E82" s="83"/>
      <c r="F82" s="83"/>
      <c r="G82" s="83"/>
      <c r="H82" s="84"/>
    </row>
    <row r="83" spans="2:8" ht="12.75">
      <c r="B83" s="8">
        <v>5</v>
      </c>
      <c r="C83" s="83" t="s">
        <v>105</v>
      </c>
      <c r="D83" s="83"/>
      <c r="E83" s="83"/>
      <c r="F83" s="83"/>
      <c r="G83" s="83"/>
      <c r="H83" s="84"/>
    </row>
    <row r="84" spans="2:8" ht="12.75">
      <c r="B84" s="8">
        <v>6</v>
      </c>
      <c r="C84" s="83" t="s">
        <v>106</v>
      </c>
      <c r="D84" s="83"/>
      <c r="E84" s="83"/>
      <c r="F84" s="83"/>
      <c r="G84" s="83"/>
      <c r="H84" s="84"/>
    </row>
    <row r="85" spans="2:8" ht="12.75">
      <c r="B85" s="8">
        <v>7</v>
      </c>
      <c r="C85" s="83" t="s">
        <v>107</v>
      </c>
      <c r="D85" s="83"/>
      <c r="E85" s="83"/>
      <c r="F85" s="83"/>
      <c r="G85" s="83"/>
      <c r="H85" s="84"/>
    </row>
    <row r="86" spans="2:8" ht="12.75">
      <c r="B86" s="8">
        <v>8</v>
      </c>
      <c r="C86" s="83" t="s">
        <v>100</v>
      </c>
      <c r="D86" s="83"/>
      <c r="E86" s="83"/>
      <c r="F86" s="83"/>
      <c r="G86" s="83"/>
      <c r="H86" s="84"/>
    </row>
    <row r="87" spans="2:8" ht="12.75">
      <c r="B87" s="8">
        <v>9</v>
      </c>
      <c r="C87" s="83" t="s">
        <v>108</v>
      </c>
      <c r="D87" s="83"/>
      <c r="E87" s="83"/>
      <c r="F87" s="83"/>
      <c r="G87" s="83"/>
      <c r="H87" s="84"/>
    </row>
    <row r="88" spans="2:8" ht="12.75">
      <c r="B88" s="8">
        <v>10</v>
      </c>
      <c r="C88" s="83" t="s">
        <v>109</v>
      </c>
      <c r="D88" s="83"/>
      <c r="E88" s="83"/>
      <c r="F88" s="83"/>
      <c r="G88" s="83"/>
      <c r="H88" s="84"/>
    </row>
    <row r="89" spans="2:8" ht="12.75">
      <c r="B89" s="8">
        <v>11</v>
      </c>
      <c r="C89" s="83" t="s">
        <v>98</v>
      </c>
      <c r="D89" s="83"/>
      <c r="E89" s="83"/>
      <c r="F89" s="83"/>
      <c r="G89" s="83"/>
      <c r="H89" s="84"/>
    </row>
    <row r="90" spans="2:8" ht="13.5" thickBot="1">
      <c r="B90" s="9">
        <v>12</v>
      </c>
      <c r="C90" s="99" t="s">
        <v>81</v>
      </c>
      <c r="D90" s="99"/>
      <c r="E90" s="99"/>
      <c r="F90" s="99"/>
      <c r="G90" s="99"/>
      <c r="H90" s="100"/>
    </row>
    <row r="91" spans="4:6" ht="13.5" thickBot="1">
      <c r="D91" s="1"/>
      <c r="E91" s="1"/>
      <c r="F91" s="1"/>
    </row>
    <row r="92" spans="3:6" ht="13.5" thickBot="1">
      <c r="C92" s="101" t="s">
        <v>12</v>
      </c>
      <c r="D92" s="102"/>
      <c r="F92" s="1"/>
    </row>
    <row r="93" spans="3:8" ht="12.75">
      <c r="C93" s="93" t="s">
        <v>82</v>
      </c>
      <c r="D93" s="94"/>
      <c r="E93" s="94"/>
      <c r="F93" s="94"/>
      <c r="G93" s="94"/>
      <c r="H93" s="95"/>
    </row>
    <row r="94" spans="3:8" ht="13.5" thickBot="1">
      <c r="C94" s="96" t="s">
        <v>83</v>
      </c>
      <c r="D94" s="97"/>
      <c r="E94" s="97"/>
      <c r="F94" s="97"/>
      <c r="G94" s="97"/>
      <c r="H94" s="98"/>
    </row>
    <row r="95" spans="4:6" ht="12.75">
      <c r="D95" s="1"/>
      <c r="E95" s="1"/>
      <c r="F95" s="1"/>
    </row>
  </sheetData>
  <mergeCells count="51">
    <mergeCell ref="C84:H84"/>
    <mergeCell ref="C85:H85"/>
    <mergeCell ref="C2:G2"/>
    <mergeCell ref="C3:D3"/>
    <mergeCell ref="E3:G3"/>
    <mergeCell ref="C4:D4"/>
    <mergeCell ref="E4:G4"/>
    <mergeCell ref="C5:D5"/>
    <mergeCell ref="E5:G5"/>
    <mergeCell ref="C6:D6"/>
    <mergeCell ref="E6:G6"/>
    <mergeCell ref="C7:D7"/>
    <mergeCell ref="E7:G7"/>
    <mergeCell ref="C8:D8"/>
    <mergeCell ref="E8:G8"/>
    <mergeCell ref="C10:F10"/>
    <mergeCell ref="C11:F11"/>
    <mergeCell ref="C12:F12"/>
    <mergeCell ref="C13:F13"/>
    <mergeCell ref="C14:F14"/>
    <mergeCell ref="C16:F16"/>
    <mergeCell ref="C17:F17"/>
    <mergeCell ref="C18:F18"/>
    <mergeCell ref="C35:E35"/>
    <mergeCell ref="F35:L35"/>
    <mergeCell ref="M48:P48"/>
    <mergeCell ref="C19:F19"/>
    <mergeCell ref="C20:F20"/>
    <mergeCell ref="C21:F21"/>
    <mergeCell ref="C23:F23"/>
    <mergeCell ref="C78:D78"/>
    <mergeCell ref="C79:H79"/>
    <mergeCell ref="M49:P49"/>
    <mergeCell ref="C57:E57"/>
    <mergeCell ref="F57:L57"/>
    <mergeCell ref="M57:N57"/>
    <mergeCell ref="C93:H93"/>
    <mergeCell ref="C94:H94"/>
    <mergeCell ref="C89:H89"/>
    <mergeCell ref="C90:H90"/>
    <mergeCell ref="C92:D92"/>
    <mergeCell ref="C86:H86"/>
    <mergeCell ref="C87:H87"/>
    <mergeCell ref="C88:H88"/>
    <mergeCell ref="G33:J33"/>
    <mergeCell ref="C80:H80"/>
    <mergeCell ref="C81:H81"/>
    <mergeCell ref="C82:H82"/>
    <mergeCell ref="C83:H83"/>
    <mergeCell ref="C68:E68"/>
    <mergeCell ref="F68:M68"/>
  </mergeCells>
  <hyperlinks>
    <hyperlink ref="C21" r:id="rId1" display="http://www.aacode.com/mathematics.htm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Riddle</dc:creator>
  <cp:keywords/>
  <dc:description/>
  <cp:lastModifiedBy>Rick Becker</cp:lastModifiedBy>
  <dcterms:created xsi:type="dcterms:W3CDTF">2005-08-22T21:21:12Z</dcterms:created>
  <dcterms:modified xsi:type="dcterms:W3CDTF">2006-08-03T15:30:19Z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