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860" windowHeight="11640" activeTab="0"/>
  </bookViews>
  <sheets>
    <sheet name="VPolyfitCOEF" sheetId="1" r:id="rId1"/>
    <sheet name="Original Data Table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<sst xmlns="http://schemas.openxmlformats.org/spreadsheetml/2006/main" count="91" uniqueCount="60">
  <si>
    <t>Copyright and License Notice</t>
  </si>
  <si>
    <t>It can be used for any purpose except for Competitive Bidding</t>
  </si>
  <si>
    <t>This Program is Supplied to Illustrate the Use of AAcode SuperTable®</t>
  </si>
  <si>
    <t>No Warranty is offered for any purpose.  Confirm all calculations by other means.</t>
  </si>
  <si>
    <t>Current Date:</t>
  </si>
  <si>
    <t>Program By</t>
  </si>
  <si>
    <t>Operating Note</t>
  </si>
  <si>
    <t>http://www.aacode.com/mathematics.htm</t>
  </si>
  <si>
    <t>This program Illustrates the use of the AAcode® function vspline©</t>
  </si>
  <si>
    <t>AAcode can be downloaded from http://www.aacode.com</t>
  </si>
  <si>
    <t>Temperature</t>
  </si>
  <si>
    <t>The Mathematics behind vspline and other AAcode functions is explained at</t>
  </si>
  <si>
    <t>F</t>
  </si>
  <si>
    <t>This Program requires the installation of AAcode SuperTable®</t>
  </si>
  <si>
    <t>R^2</t>
  </si>
  <si>
    <t>Ent x</t>
  </si>
  <si>
    <t>Cal y</t>
  </si>
  <si>
    <t>x^ 0</t>
  </si>
  <si>
    <t>x^ 1</t>
  </si>
  <si>
    <t>x^ 2</t>
  </si>
  <si>
    <t>x^ 3</t>
  </si>
  <si>
    <t>x^ 4</t>
  </si>
  <si>
    <t>x^ 5</t>
  </si>
  <si>
    <t>End</t>
  </si>
  <si>
    <t>x^ 6</t>
  </si>
  <si>
    <t>x^ 7</t>
  </si>
  <si>
    <t>Density</t>
  </si>
  <si>
    <t>lb/ft3</t>
  </si>
  <si>
    <t>Altitude</t>
  </si>
  <si>
    <t>Feet</t>
  </si>
  <si>
    <t>Pressure</t>
  </si>
  <si>
    <t>lb/in2</t>
  </si>
  <si>
    <t>Temp.</t>
  </si>
  <si>
    <t>ft3/lb</t>
  </si>
  <si>
    <t>Sp Volume</t>
  </si>
  <si>
    <t xml:space="preserve">Speed </t>
  </si>
  <si>
    <t>Sound</t>
  </si>
  <si>
    <t>miles/hr</t>
  </si>
  <si>
    <t>US Standard Atmosphere, 1976</t>
  </si>
  <si>
    <t>R</t>
  </si>
  <si>
    <t>Steps</t>
  </si>
  <si>
    <t>Step 4</t>
  </si>
  <si>
    <t>Error</t>
  </si>
  <si>
    <t>Example Solution</t>
  </si>
  <si>
    <t>Copy Data Table from "Original Data Table."</t>
  </si>
  <si>
    <t>Insert four columns after first column assuming first column is the independant variable desired.  Columns E, F, G, and H.</t>
  </si>
  <si>
    <t>Insert one row above highest data row for Polynomial Order.  Row 39.</t>
  </si>
  <si>
    <t>Run Macro VpolyfitCOEF.  Tools, Macro, Macro (or ALT F8), "AAMacro.xls"! VPolyFitCoef, Run.</t>
  </si>
  <si>
    <t>Example of Use of VPolyFitCoef</t>
  </si>
  <si>
    <t>VPolyFitCoef</t>
  </si>
  <si>
    <t>VPolyFit Check</t>
  </si>
  <si>
    <t>Step 2</t>
  </si>
  <si>
    <t>Copy formula calculated by VPolyFitCoef to location desired.  Copy from Cell F44 to Cells D32 and D33.</t>
  </si>
  <si>
    <t>Enter lookup value in matching Cell and read answer in formula cell.  Enter data in Cells C33 and C34.  Read answer in D33 and D34.</t>
  </si>
  <si>
    <t>Move desired dependant data to 2nd Table column.  Column D.</t>
  </si>
  <si>
    <t>Highlight Data Range including Polynomial Order.  C43 to D105.</t>
  </si>
  <si>
    <t>Check error in column G and H with VPolyFit.  =VPolyFit(Lookup Value, Range for Data, Column Offset to Data, Order of Polynomial)</t>
  </si>
  <si>
    <t>AACode, 1486 Apache Court, Camarillo, California 93010</t>
  </si>
  <si>
    <t>John Riddle</t>
  </si>
  <si>
    <t>This Excel Program is the Copyrighted property of AACode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</si>
</sst>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000000000"/>
    <numFmt numFmtId="175" formatCode="0.00000000000000"/>
    <numFmt numFmtId="176" formatCode="0.0"/>
    <numFmt numFmtId="177" formatCode="0.00_)"/>
    <numFmt numFmtId="178" formatCode="0_)"/>
    <numFmt numFmtId="179" formatCode="mmmm\ d\,\ yyyy"/>
    <numFmt numFmtId="180" formatCode="0.000"/>
    <numFmt numFmtId="181" formatCode="0.0000"/>
    <numFmt numFmtId="182" formatCode="0.0000000000000000"/>
    <numFmt numFmtId="183" formatCode="0.00000000000000000"/>
    <numFmt numFmtId="184" formatCode="0.0000000"/>
    <numFmt numFmtId="185" formatCode="0.000000"/>
    <numFmt numFmtId="186" formatCode="0.000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 horizontal="center"/>
    </xf>
    <xf numFmtId="181" fontId="0" fillId="0" borderId="2" xfId="0" applyNumberFormat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181" fontId="0" fillId="0" borderId="0" xfId="0" applyNumberFormat="1" applyAlignment="1">
      <alignment horizontal="center"/>
    </xf>
    <xf numFmtId="181" fontId="0" fillId="2" borderId="2" xfId="0" applyNumberFormat="1" applyFill="1" applyBorder="1" applyAlignment="1">
      <alignment horizontal="center"/>
    </xf>
    <xf numFmtId="181" fontId="0" fillId="3" borderId="2" xfId="0" applyNumberFormat="1" applyFill="1" applyBorder="1" applyAlignment="1">
      <alignment horizontal="center"/>
    </xf>
    <xf numFmtId="181" fontId="0" fillId="0" borderId="2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181" fontId="0" fillId="0" borderId="0" xfId="0" applyNumberFormat="1" applyFill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181" fontId="0" fillId="3" borderId="4" xfId="0" applyNumberFormat="1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180" fontId="0" fillId="6" borderId="4" xfId="0" applyNumberFormat="1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180" fontId="0" fillId="6" borderId="6" xfId="0" applyNumberFormat="1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181" fontId="0" fillId="2" borderId="8" xfId="0" applyNumberFormat="1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3" borderId="3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79" fontId="0" fillId="0" borderId="2" xfId="0" applyNumberFormat="1" applyFont="1" applyFill="1" applyBorder="1" applyAlignment="1" applyProtection="1">
      <alignment horizontal="center"/>
      <protection/>
    </xf>
    <xf numFmtId="179" fontId="0" fillId="0" borderId="4" xfId="0" applyNumberFormat="1" applyFont="1" applyFill="1" applyBorder="1" applyAlignment="1" applyProtection="1">
      <alignment horizontal="center"/>
      <protection/>
    </xf>
    <xf numFmtId="179" fontId="0" fillId="0" borderId="9" xfId="0" applyNumberFormat="1" applyFont="1" applyFill="1" applyBorder="1" applyAlignment="1" applyProtection="1">
      <alignment horizontal="center"/>
      <protection/>
    </xf>
    <xf numFmtId="179" fontId="0" fillId="0" borderId="6" xfId="0" applyNumberFormat="1" applyFont="1" applyFill="1" applyBorder="1" applyAlignment="1" applyProtection="1">
      <alignment horizontal="center"/>
      <protection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6" borderId="15" xfId="20" applyFont="1" applyFill="1" applyBorder="1" applyAlignment="1">
      <alignment horizontal="center"/>
      <protection/>
    </xf>
    <xf numFmtId="0" fontId="1" fillId="6" borderId="16" xfId="20" applyFont="1" applyFill="1" applyBorder="1" applyAlignment="1">
      <alignment horizontal="center"/>
      <protection/>
    </xf>
    <xf numFmtId="0" fontId="1" fillId="6" borderId="17" xfId="20" applyFont="1" applyFill="1" applyBorder="1" applyAlignment="1">
      <alignment horizontal="center"/>
      <protection/>
    </xf>
    <xf numFmtId="0" fontId="2" fillId="6" borderId="18" xfId="20" applyFont="1" applyFill="1" applyBorder="1" applyAlignment="1">
      <alignment horizontal="center"/>
      <protection/>
    </xf>
    <xf numFmtId="0" fontId="2" fillId="6" borderId="0" xfId="20" applyFont="1" applyFill="1" applyBorder="1" applyAlignment="1">
      <alignment horizontal="center"/>
      <protection/>
    </xf>
    <xf numFmtId="0" fontId="2" fillId="6" borderId="19" xfId="20" applyFont="1" applyFill="1" applyBorder="1" applyAlignment="1">
      <alignment horizontal="center"/>
      <protection/>
    </xf>
    <xf numFmtId="0" fontId="1" fillId="2" borderId="2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2" fillId="6" borderId="18" xfId="20" applyFont="1" applyFill="1" applyBorder="1" applyAlignment="1">
      <alignment horizontal="center" wrapText="1"/>
      <protection/>
    </xf>
    <xf numFmtId="0" fontId="2" fillId="6" borderId="0" xfId="20" applyFont="1" applyFill="1" applyBorder="1" applyAlignment="1">
      <alignment horizontal="center" wrapText="1"/>
      <protection/>
    </xf>
    <xf numFmtId="0" fontId="2" fillId="6" borderId="19" xfId="20" applyFont="1" applyFill="1" applyBorder="1" applyAlignment="1">
      <alignment horizontal="center" wrapText="1"/>
      <protection/>
    </xf>
    <xf numFmtId="0" fontId="3" fillId="6" borderId="12" xfId="19" applyFill="1" applyBorder="1" applyAlignment="1">
      <alignment horizontal="center" wrapText="1"/>
    </xf>
    <xf numFmtId="0" fontId="3" fillId="6" borderId="13" xfId="19" applyFill="1" applyBorder="1" applyAlignment="1">
      <alignment horizontal="center" wrapText="1"/>
    </xf>
    <xf numFmtId="0" fontId="3" fillId="6" borderId="14" xfId="19" applyFill="1" applyBorder="1" applyAlignment="1">
      <alignment horizontal="center" wrapText="1"/>
    </xf>
    <xf numFmtId="0" fontId="2" fillId="3" borderId="18" xfId="20" applyFont="1" applyFill="1" applyBorder="1" applyAlignment="1">
      <alignment horizontal="center"/>
      <protection/>
    </xf>
    <xf numFmtId="0" fontId="2" fillId="3" borderId="0" xfId="20" applyFont="1" applyFill="1" applyBorder="1" applyAlignment="1">
      <alignment horizontal="center"/>
      <protection/>
    </xf>
    <xf numFmtId="0" fontId="2" fillId="3" borderId="19" xfId="20" applyFont="1" applyFill="1" applyBorder="1" applyAlignment="1">
      <alignment horizontal="center"/>
      <protection/>
    </xf>
    <xf numFmtId="0" fontId="2" fillId="3" borderId="12" xfId="20" applyFont="1" applyFill="1" applyBorder="1" applyAlignment="1">
      <alignment horizontal="center" wrapText="1"/>
      <protection/>
    </xf>
    <xf numFmtId="0" fontId="2" fillId="3" borderId="13" xfId="20" applyFont="1" applyFill="1" applyBorder="1" applyAlignment="1">
      <alignment horizontal="center" wrapText="1"/>
      <protection/>
    </xf>
    <xf numFmtId="0" fontId="2" fillId="3" borderId="14" xfId="20" applyFont="1" applyFill="1" applyBorder="1" applyAlignment="1">
      <alignment horizontal="center" wrapText="1"/>
      <protection/>
    </xf>
    <xf numFmtId="0" fontId="1" fillId="3" borderId="15" xfId="20" applyFont="1" applyFill="1" applyBorder="1" applyAlignment="1">
      <alignment horizontal="center"/>
      <protection/>
    </xf>
    <xf numFmtId="0" fontId="1" fillId="3" borderId="16" xfId="20" applyFont="1" applyFill="1" applyBorder="1" applyAlignment="1">
      <alignment horizontal="center"/>
      <protection/>
    </xf>
    <xf numFmtId="0" fontId="1" fillId="3" borderId="17" xfId="20" applyFont="1" applyFill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Chambe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A%20Function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ress"/>
    </sheetNames>
    <definedNames>
      <definedName name="vpolyfi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acode.com/mathematics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2:M105"/>
  <sheetViews>
    <sheetView tabSelected="1" workbookViewId="0" topLeftCell="A1">
      <selection activeCell="C7" sqref="C7:H7"/>
    </sheetView>
  </sheetViews>
  <sheetFormatPr defaultColWidth="9.140625" defaultRowHeight="12.75"/>
  <cols>
    <col min="1" max="1" width="2.421875" style="0" customWidth="1"/>
    <col min="2" max="2" width="11.28125" style="0" customWidth="1"/>
    <col min="3" max="4" width="13.57421875" style="10" customWidth="1"/>
    <col min="5" max="7" width="15.00390625" style="10" customWidth="1"/>
    <col min="8" max="8" width="15.00390625" style="11" customWidth="1"/>
    <col min="9" max="10" width="13.57421875" style="15" customWidth="1"/>
    <col min="11" max="12" width="13.57421875" style="11" customWidth="1"/>
    <col min="13" max="13" width="13.57421875" style="15" customWidth="1"/>
  </cols>
  <sheetData>
    <row r="1" ht="13.5" thickBot="1"/>
    <row r="2" spans="3:8" ht="12.75">
      <c r="C2" s="46" t="s">
        <v>57</v>
      </c>
      <c r="D2" s="47"/>
      <c r="E2" s="47"/>
      <c r="F2" s="47"/>
      <c r="G2" s="47"/>
      <c r="H2" s="48"/>
    </row>
    <row r="3" spans="3:8" ht="12.75">
      <c r="C3" s="42" t="s">
        <v>4</v>
      </c>
      <c r="D3" s="43"/>
      <c r="E3" s="49">
        <f ca="1">NOW()</f>
        <v>38932.35386747685</v>
      </c>
      <c r="F3" s="49"/>
      <c r="G3" s="49"/>
      <c r="H3" s="50"/>
    </row>
    <row r="4" spans="3:8" ht="13.5" thickBot="1">
      <c r="C4" s="44" t="s">
        <v>5</v>
      </c>
      <c r="D4" s="45"/>
      <c r="E4" s="51" t="s">
        <v>58</v>
      </c>
      <c r="F4" s="51"/>
      <c r="G4" s="51"/>
      <c r="H4" s="52"/>
    </row>
    <row r="5" ht="13.5" thickBot="1"/>
    <row r="6" spans="3:11" ht="12.75">
      <c r="C6" s="63" t="s">
        <v>0</v>
      </c>
      <c r="D6" s="64"/>
      <c r="E6" s="64"/>
      <c r="F6" s="64"/>
      <c r="G6" s="64"/>
      <c r="H6" s="65"/>
      <c r="I6"/>
      <c r="J6"/>
      <c r="K6"/>
    </row>
    <row r="7" spans="3:11" ht="12.75">
      <c r="C7" s="66" t="s">
        <v>59</v>
      </c>
      <c r="D7" s="67"/>
      <c r="E7" s="67"/>
      <c r="F7" s="67"/>
      <c r="G7" s="67"/>
      <c r="H7" s="68"/>
      <c r="I7"/>
      <c r="J7"/>
      <c r="K7"/>
    </row>
    <row r="8" spans="3:11" ht="12.75">
      <c r="C8" s="66" t="s">
        <v>1</v>
      </c>
      <c r="D8" s="67"/>
      <c r="E8" s="67"/>
      <c r="F8" s="67"/>
      <c r="G8" s="67"/>
      <c r="H8" s="68"/>
      <c r="I8"/>
      <c r="J8"/>
      <c r="K8"/>
    </row>
    <row r="9" spans="3:11" ht="12.75">
      <c r="C9" s="66" t="s">
        <v>2</v>
      </c>
      <c r="D9" s="67"/>
      <c r="E9" s="67"/>
      <c r="F9" s="67"/>
      <c r="G9" s="67"/>
      <c r="H9" s="68"/>
      <c r="I9"/>
      <c r="J9"/>
      <c r="K9"/>
    </row>
    <row r="10" spans="3:11" ht="13.5" customHeight="1" thickBot="1">
      <c r="C10" s="53" t="s">
        <v>3</v>
      </c>
      <c r="D10" s="54"/>
      <c r="E10" s="54"/>
      <c r="F10" s="54"/>
      <c r="G10" s="54"/>
      <c r="H10" s="55"/>
      <c r="I10"/>
      <c r="J10"/>
      <c r="K10"/>
    </row>
    <row r="11" spans="3:11" ht="13.5" customHeight="1" thickBot="1">
      <c r="C11"/>
      <c r="D11"/>
      <c r="E11"/>
      <c r="F11"/>
      <c r="G11"/>
      <c r="H11"/>
      <c r="I11"/>
      <c r="J11"/>
      <c r="K11"/>
    </row>
    <row r="12" spans="3:11" ht="13.5" customHeight="1">
      <c r="C12" s="56" t="s">
        <v>6</v>
      </c>
      <c r="D12" s="57"/>
      <c r="E12" s="57"/>
      <c r="F12" s="57"/>
      <c r="G12" s="57"/>
      <c r="H12" s="58"/>
      <c r="I12"/>
      <c r="J12"/>
      <c r="K12"/>
    </row>
    <row r="13" spans="3:11" ht="13.5" customHeight="1">
      <c r="C13" s="59" t="s">
        <v>13</v>
      </c>
      <c r="D13" s="60"/>
      <c r="E13" s="60"/>
      <c r="F13" s="60"/>
      <c r="G13" s="60"/>
      <c r="H13" s="61"/>
      <c r="I13"/>
      <c r="J13"/>
      <c r="K13"/>
    </row>
    <row r="14" spans="3:11" ht="13.5" customHeight="1">
      <c r="C14" s="59" t="s">
        <v>9</v>
      </c>
      <c r="D14" s="60"/>
      <c r="E14" s="60"/>
      <c r="F14" s="60"/>
      <c r="G14" s="60"/>
      <c r="H14" s="61"/>
      <c r="I14"/>
      <c r="J14"/>
      <c r="K14"/>
    </row>
    <row r="15" spans="3:11" ht="13.5" customHeight="1">
      <c r="C15" s="59" t="s">
        <v>8</v>
      </c>
      <c r="D15" s="60"/>
      <c r="E15" s="60"/>
      <c r="F15" s="60"/>
      <c r="G15" s="60"/>
      <c r="H15" s="61"/>
      <c r="I15"/>
      <c r="J15"/>
      <c r="K15"/>
    </row>
    <row r="16" spans="3:11" ht="13.5" customHeight="1">
      <c r="C16" s="73" t="s">
        <v>11</v>
      </c>
      <c r="D16" s="74"/>
      <c r="E16" s="74"/>
      <c r="F16" s="74"/>
      <c r="G16" s="74"/>
      <c r="H16" s="75"/>
      <c r="I16"/>
      <c r="J16"/>
      <c r="K16"/>
    </row>
    <row r="17" spans="3:11" ht="13.5" customHeight="1" thickBot="1">
      <c r="C17" s="76" t="s">
        <v>7</v>
      </c>
      <c r="D17" s="77"/>
      <c r="E17" s="77"/>
      <c r="F17" s="77"/>
      <c r="G17" s="77"/>
      <c r="H17" s="78"/>
      <c r="I17"/>
      <c r="J17"/>
      <c r="K17"/>
    </row>
    <row r="18" spans="3:11" ht="13.5" customHeight="1" thickBot="1">
      <c r="C18"/>
      <c r="D18"/>
      <c r="E18"/>
      <c r="F18"/>
      <c r="G18"/>
      <c r="H18"/>
      <c r="I18"/>
      <c r="J18"/>
      <c r="K18"/>
    </row>
    <row r="19" spans="3:11" ht="13.5" customHeight="1">
      <c r="C19" s="1" t="s">
        <v>40</v>
      </c>
      <c r="D19" s="47" t="s">
        <v>48</v>
      </c>
      <c r="E19" s="47"/>
      <c r="F19" s="47"/>
      <c r="G19" s="47"/>
      <c r="H19" s="47"/>
      <c r="I19" s="47"/>
      <c r="J19" s="47"/>
      <c r="K19" s="48"/>
    </row>
    <row r="20" spans="3:11" ht="13.5" customHeight="1">
      <c r="C20" s="35">
        <v>1</v>
      </c>
      <c r="D20" s="40" t="s">
        <v>44</v>
      </c>
      <c r="E20" s="40"/>
      <c r="F20" s="40"/>
      <c r="G20" s="40"/>
      <c r="H20" s="40"/>
      <c r="I20" s="40"/>
      <c r="J20" s="40"/>
      <c r="K20" s="41"/>
    </row>
    <row r="21" spans="3:11" ht="13.5" customHeight="1">
      <c r="C21" s="35">
        <v>2</v>
      </c>
      <c r="D21" s="40" t="s">
        <v>45</v>
      </c>
      <c r="E21" s="40"/>
      <c r="F21" s="40"/>
      <c r="G21" s="40"/>
      <c r="H21" s="40"/>
      <c r="I21" s="40"/>
      <c r="J21" s="40"/>
      <c r="K21" s="41"/>
    </row>
    <row r="22" spans="3:11" ht="13.5" customHeight="1">
      <c r="C22" s="35">
        <v>3</v>
      </c>
      <c r="D22" s="40" t="s">
        <v>54</v>
      </c>
      <c r="E22" s="40"/>
      <c r="F22" s="40"/>
      <c r="G22" s="40"/>
      <c r="H22" s="40"/>
      <c r="I22" s="40"/>
      <c r="J22" s="40"/>
      <c r="K22" s="41"/>
    </row>
    <row r="23" spans="3:11" ht="13.5" customHeight="1">
      <c r="C23" s="35">
        <v>4</v>
      </c>
      <c r="D23" s="40" t="s">
        <v>46</v>
      </c>
      <c r="E23" s="40"/>
      <c r="F23" s="40"/>
      <c r="G23" s="40"/>
      <c r="H23" s="40"/>
      <c r="I23" s="40"/>
      <c r="J23" s="40"/>
      <c r="K23" s="41"/>
    </row>
    <row r="24" spans="3:11" ht="13.5" customHeight="1">
      <c r="C24" s="35">
        <v>5</v>
      </c>
      <c r="D24" s="40" t="s">
        <v>55</v>
      </c>
      <c r="E24" s="40"/>
      <c r="F24" s="40"/>
      <c r="G24" s="40"/>
      <c r="H24" s="40"/>
      <c r="I24" s="40"/>
      <c r="J24" s="40"/>
      <c r="K24" s="41"/>
    </row>
    <row r="25" spans="3:11" ht="13.5" customHeight="1">
      <c r="C25" s="35">
        <v>6</v>
      </c>
      <c r="D25" s="40" t="s">
        <v>47</v>
      </c>
      <c r="E25" s="40"/>
      <c r="F25" s="40"/>
      <c r="G25" s="40"/>
      <c r="H25" s="40"/>
      <c r="I25" s="40"/>
      <c r="J25" s="40"/>
      <c r="K25" s="41"/>
    </row>
    <row r="26" spans="3:11" ht="13.5" customHeight="1">
      <c r="C26" s="35">
        <v>7</v>
      </c>
      <c r="D26" s="40" t="s">
        <v>56</v>
      </c>
      <c r="E26" s="40"/>
      <c r="F26" s="40"/>
      <c r="G26" s="40"/>
      <c r="H26" s="40"/>
      <c r="I26" s="40"/>
      <c r="J26" s="40"/>
      <c r="K26" s="41"/>
    </row>
    <row r="27" spans="3:11" ht="13.5" customHeight="1">
      <c r="C27" s="35">
        <v>8</v>
      </c>
      <c r="D27" s="40" t="s">
        <v>52</v>
      </c>
      <c r="E27" s="40"/>
      <c r="F27" s="40"/>
      <c r="G27" s="40"/>
      <c r="H27" s="40"/>
      <c r="I27" s="40"/>
      <c r="J27" s="40"/>
      <c r="K27" s="41"/>
    </row>
    <row r="28" spans="3:11" ht="13.5" customHeight="1" thickBot="1">
      <c r="C28" s="36">
        <v>9</v>
      </c>
      <c r="D28" s="69" t="s">
        <v>53</v>
      </c>
      <c r="E28" s="69"/>
      <c r="F28" s="69"/>
      <c r="G28" s="69"/>
      <c r="H28" s="69"/>
      <c r="I28" s="69"/>
      <c r="J28" s="69"/>
      <c r="K28" s="70"/>
    </row>
    <row r="29" spans="4:11" ht="13.5" customHeight="1" thickBot="1">
      <c r="D29" s="18"/>
      <c r="H29"/>
      <c r="I29"/>
      <c r="J29"/>
      <c r="K29"/>
    </row>
    <row r="30" spans="3:11" ht="13.5" customHeight="1">
      <c r="C30" s="71" t="s">
        <v>43</v>
      </c>
      <c r="D30" s="72"/>
      <c r="H30"/>
      <c r="I30"/>
      <c r="J30"/>
      <c r="K30"/>
    </row>
    <row r="31" spans="3:11" ht="13.5" customHeight="1">
      <c r="C31" s="32" t="s">
        <v>28</v>
      </c>
      <c r="D31" s="33" t="s">
        <v>30</v>
      </c>
      <c r="H31"/>
      <c r="I31"/>
      <c r="J31"/>
      <c r="K31"/>
    </row>
    <row r="32" spans="3:11" ht="13.5" customHeight="1">
      <c r="C32" s="9" t="s">
        <v>29</v>
      </c>
      <c r="D32" s="27" t="s">
        <v>31</v>
      </c>
      <c r="H32"/>
      <c r="I32"/>
      <c r="J32"/>
      <c r="K32"/>
    </row>
    <row r="33" spans="3:11" ht="13.5" customHeight="1">
      <c r="C33" s="28">
        <v>8000</v>
      </c>
      <c r="D33" s="29">
        <f>14.696061858499+-0.000529419370699758*C33+0.00000000722472541787554*C33^2+0.00000000000000593716250664259*C33^3+-0.00000000000000000304674451631328*C33^4+8.05440042267151E-23*C33^5+-9.39450882934106E-28*C33^6+4.1118828100129E-33*C33^7</f>
        <v>10.916051299071055</v>
      </c>
      <c r="H33"/>
      <c r="I33"/>
      <c r="J33"/>
      <c r="K33"/>
    </row>
    <row r="34" spans="3:11" ht="13.5" customHeight="1" thickBot="1">
      <c r="C34" s="30">
        <v>20000</v>
      </c>
      <c r="D34" s="31">
        <f>14.696061858499+-0.000529419370699758*C34+0.00000000722472541787554*C34^2+0.00000000000000593716250664259*C34^3+-0.00000000000000000304674451631328*C34^4+8.05440042267151E-23*C34^5+-9.39450882934106E-28*C34^6+4.1118828100129E-33*C34^7</f>
        <v>6.760461956111592</v>
      </c>
      <c r="H34"/>
      <c r="I34"/>
      <c r="J34"/>
      <c r="K34"/>
    </row>
    <row r="35" spans="4:11" ht="13.5" customHeight="1">
      <c r="D35" s="18"/>
      <c r="H35"/>
      <c r="I35"/>
      <c r="J35"/>
      <c r="K35"/>
    </row>
    <row r="37" spans="3:10" ht="12.75">
      <c r="C37" s="62" t="s">
        <v>38</v>
      </c>
      <c r="D37" s="62"/>
      <c r="E37" s="62"/>
      <c r="F37" s="62"/>
      <c r="G37" s="62"/>
      <c r="H37" s="62"/>
      <c r="I37" s="62"/>
      <c r="J37" s="62"/>
    </row>
    <row r="38" spans="3:13" s="37" customFormat="1" ht="12.75">
      <c r="C38" s="38"/>
      <c r="D38" s="38"/>
      <c r="E38" s="38"/>
      <c r="F38" s="38"/>
      <c r="G38" s="38"/>
      <c r="H38" s="38"/>
      <c r="I38" s="38"/>
      <c r="J38" s="38"/>
      <c r="K38" s="19"/>
      <c r="L38" s="19"/>
      <c r="M38" s="39"/>
    </row>
    <row r="39" spans="3:13" s="37" customFormat="1" ht="12.75">
      <c r="C39" s="38"/>
      <c r="D39" s="38"/>
      <c r="E39" s="21" t="s">
        <v>51</v>
      </c>
      <c r="F39" s="21" t="s">
        <v>51</v>
      </c>
      <c r="G39" s="21" t="s">
        <v>51</v>
      </c>
      <c r="H39" s="21" t="s">
        <v>51</v>
      </c>
      <c r="I39" s="38"/>
      <c r="J39" s="38"/>
      <c r="K39" s="19"/>
      <c r="L39" s="19"/>
      <c r="M39" s="39"/>
    </row>
    <row r="40" ht="12.75">
      <c r="M40" s="17" t="s">
        <v>36</v>
      </c>
    </row>
    <row r="41" spans="3:13" ht="12.75">
      <c r="C41" s="3" t="s">
        <v>28</v>
      </c>
      <c r="D41" s="12" t="s">
        <v>30</v>
      </c>
      <c r="E41"/>
      <c r="F41"/>
      <c r="G41" s="34" t="s">
        <v>30</v>
      </c>
      <c r="H41"/>
      <c r="I41" s="16" t="s">
        <v>10</v>
      </c>
      <c r="J41" s="16" t="s">
        <v>32</v>
      </c>
      <c r="K41" s="12" t="s">
        <v>26</v>
      </c>
      <c r="L41" s="12" t="s">
        <v>34</v>
      </c>
      <c r="M41" s="16" t="s">
        <v>35</v>
      </c>
    </row>
    <row r="42" spans="3:13" ht="12.75">
      <c r="C42" s="2" t="s">
        <v>29</v>
      </c>
      <c r="D42" s="13" t="s">
        <v>31</v>
      </c>
      <c r="E42" s="34" t="s">
        <v>49</v>
      </c>
      <c r="F42" s="34" t="s">
        <v>49</v>
      </c>
      <c r="G42" s="34" t="s">
        <v>50</v>
      </c>
      <c r="H42" s="34" t="s">
        <v>42</v>
      </c>
      <c r="I42" s="17" t="s">
        <v>39</v>
      </c>
      <c r="J42" s="17" t="s">
        <v>12</v>
      </c>
      <c r="K42" s="13" t="s">
        <v>27</v>
      </c>
      <c r="L42" s="13" t="s">
        <v>33</v>
      </c>
      <c r="M42" s="17" t="s">
        <v>37</v>
      </c>
    </row>
    <row r="43" spans="2:13" ht="12.75">
      <c r="B43" s="20" t="s">
        <v>41</v>
      </c>
      <c r="C43" s="5">
        <v>7</v>
      </c>
      <c r="D43" s="14"/>
      <c r="E43" s="24" t="s">
        <v>14</v>
      </c>
      <c r="F43" s="25">
        <v>0.999999880085229</v>
      </c>
      <c r="G43" s="26"/>
      <c r="H43" s="6"/>
      <c r="I43" s="26"/>
      <c r="J43" s="26"/>
      <c r="K43" s="26"/>
      <c r="L43" s="26"/>
      <c r="M43" s="26"/>
    </row>
    <row r="44" spans="3:13" ht="12.75">
      <c r="C44" s="4">
        <v>-1000</v>
      </c>
      <c r="D44" s="8">
        <v>15.234722222222224</v>
      </c>
      <c r="E44" s="23" t="s">
        <v>15</v>
      </c>
      <c r="F44" s="23" t="s">
        <v>16</v>
      </c>
      <c r="G44" s="8">
        <f>[1]!vpolyfit(C44,$C$44:$D$105,2,$C$43)</f>
        <v>15.232696889222028</v>
      </c>
      <c r="H44" s="8">
        <f>D44-G44</f>
        <v>0.002025333000196028</v>
      </c>
      <c r="I44" s="7">
        <v>522.2</v>
      </c>
      <c r="J44" s="7">
        <v>62.53</v>
      </c>
      <c r="K44" s="8">
        <v>0.07873633162722209</v>
      </c>
      <c r="L44" s="8">
        <v>12.7006171018293</v>
      </c>
      <c r="M44" s="7">
        <v>763.8409090909091</v>
      </c>
    </row>
    <row r="45" spans="3:13" ht="12.75">
      <c r="C45" s="4">
        <v>0</v>
      </c>
      <c r="D45" s="8">
        <v>14.695833333333333</v>
      </c>
      <c r="E45" s="22">
        <v>-1000</v>
      </c>
      <c r="F45" s="22">
        <f>14.696061858499+-0.000529419370699758*E45+0.00000000722472541787554*E45^2+0.00000000000000593716250664259*E45^3+-0.00000000000000000304674451631328*E45^4+8.05440042267151E-23*E45^5+-9.39450882934106E-28*E45^6+4.1118828100129E-33*E45^7</f>
        <v>15.232696889222042</v>
      </c>
      <c r="G45" s="8">
        <f>[1]!vpolyfit(C45,$C$44:$D$105,2,$C$43)</f>
        <v>14.696061858498986</v>
      </c>
      <c r="H45" s="8">
        <f aca="true" t="shared" si="0" ref="H45:H105">D45-G45</f>
        <v>-0.00022852516565308179</v>
      </c>
      <c r="I45" s="7">
        <v>518.7</v>
      </c>
      <c r="J45" s="7">
        <v>59.03</v>
      </c>
      <c r="K45" s="8">
        <v>0.07647449601370716</v>
      </c>
      <c r="L45" s="8">
        <v>13.07625485783864</v>
      </c>
      <c r="M45" s="7">
        <v>761.25</v>
      </c>
    </row>
    <row r="46" spans="3:13" ht="12.75">
      <c r="C46" s="4">
        <v>1000</v>
      </c>
      <c r="D46" s="8">
        <v>14.172916666666667</v>
      </c>
      <c r="E46" s="23" t="s">
        <v>17</v>
      </c>
      <c r="F46" s="22">
        <v>14.696061858498986</v>
      </c>
      <c r="G46" s="8">
        <f>[1]!vpolyfit(C46,$C$44:$D$105,2,$C$43)</f>
        <v>14.173870183243759</v>
      </c>
      <c r="H46" s="8">
        <f t="shared" si="0"/>
        <v>-0.0009535165770913068</v>
      </c>
      <c r="I46" s="7">
        <v>515.1</v>
      </c>
      <c r="J46" s="7">
        <v>55.43</v>
      </c>
      <c r="K46" s="8">
        <v>0.07426092147302685</v>
      </c>
      <c r="L46" s="8">
        <v>13.466032741907483</v>
      </c>
      <c r="M46" s="7">
        <v>758.590909090909</v>
      </c>
    </row>
    <row r="47" spans="3:13" ht="12.75">
      <c r="C47" s="4">
        <v>2000</v>
      </c>
      <c r="D47" s="8">
        <v>13.664583333333333</v>
      </c>
      <c r="E47" s="23" t="s">
        <v>18</v>
      </c>
      <c r="F47" s="22">
        <v>-0.0005294193706997576</v>
      </c>
      <c r="G47" s="8">
        <f>[1]!vpolyfit(C47,$C$44:$D$105,2,$C$43)</f>
        <v>13.666123285968364</v>
      </c>
      <c r="H47" s="8">
        <f t="shared" si="0"/>
        <v>-0.001539952635031483</v>
      </c>
      <c r="I47" s="7">
        <v>511.5</v>
      </c>
      <c r="J47" s="7">
        <v>51.83</v>
      </c>
      <c r="K47" s="8">
        <v>0.07209882541003677</v>
      </c>
      <c r="L47" s="8">
        <v>13.869851475566362</v>
      </c>
      <c r="M47" s="7">
        <v>755.9318181818181</v>
      </c>
    </row>
    <row r="48" spans="3:13" ht="12.75">
      <c r="C48" s="4">
        <v>3000</v>
      </c>
      <c r="D48" s="8">
        <v>13.171527777777778</v>
      </c>
      <c r="E48" s="23" t="s">
        <v>19</v>
      </c>
      <c r="F48" s="22">
        <v>7.224725417875542E-09</v>
      </c>
      <c r="G48" s="8">
        <f>[1]!vpolyfit(C48,$C$44:$D$105,2,$C$43)</f>
        <v>13.17275868856847</v>
      </c>
      <c r="H48" s="8">
        <f t="shared" si="0"/>
        <v>-0.0012309107906922634</v>
      </c>
      <c r="I48" s="7">
        <v>508</v>
      </c>
      <c r="J48" s="7">
        <v>48.33</v>
      </c>
      <c r="K48" s="8">
        <v>0.06998499041988128</v>
      </c>
      <c r="L48" s="8">
        <v>14.288778122286072</v>
      </c>
      <c r="M48" s="7">
        <v>753.3409090909092</v>
      </c>
    </row>
    <row r="49" spans="3:13" ht="12.75">
      <c r="C49" s="4">
        <v>4000</v>
      </c>
      <c r="D49" s="8">
        <v>12.692361111111111</v>
      </c>
      <c r="E49" s="23" t="s">
        <v>20</v>
      </c>
      <c r="F49" s="22">
        <v>5.937162506642587E-15</v>
      </c>
      <c r="G49" s="8">
        <f>[1]!vpolyfit(C49,$C$44:$D$105,2,$C$43)</f>
        <v>12.693658690628812</v>
      </c>
      <c r="H49" s="8">
        <f t="shared" si="0"/>
        <v>-0.0012975795177005978</v>
      </c>
      <c r="I49" s="7">
        <v>504.4</v>
      </c>
      <c r="J49" s="7">
        <v>44.73</v>
      </c>
      <c r="K49" s="8">
        <v>0.06791619909770477</v>
      </c>
      <c r="L49" s="8">
        <v>14.724027747215244</v>
      </c>
      <c r="M49" s="7">
        <v>750.6818181818181</v>
      </c>
    </row>
    <row r="50" spans="3:13" ht="12.75">
      <c r="C50" s="4">
        <v>5000</v>
      </c>
      <c r="D50" s="8">
        <v>12.228472222222223</v>
      </c>
      <c r="E50" s="23" t="s">
        <v>21</v>
      </c>
      <c r="F50" s="22">
        <v>-3.046744516313285E-18</v>
      </c>
      <c r="G50" s="8">
        <f>[1]!vpolyfit(C50,$C$44:$D$105,2,$C$43)</f>
        <v>12.228658412771727</v>
      </c>
      <c r="H50" s="8">
        <f t="shared" si="0"/>
        <v>-0.00018619054950441694</v>
      </c>
      <c r="I50" s="7">
        <v>500.8</v>
      </c>
      <c r="J50" s="7">
        <v>41.13</v>
      </c>
      <c r="K50" s="8">
        <v>0.06589888625321849</v>
      </c>
      <c r="L50" s="8">
        <v>15.174763290497344</v>
      </c>
      <c r="M50" s="7">
        <v>748.0227272727271</v>
      </c>
    </row>
    <row r="51" spans="3:13" ht="12.75">
      <c r="C51" s="4">
        <v>6000</v>
      </c>
      <c r="D51" s="8">
        <v>11.777777777777779</v>
      </c>
      <c r="E51" s="23" t="s">
        <v>22</v>
      </c>
      <c r="F51" s="22">
        <v>8.05440042267151E-23</v>
      </c>
      <c r="G51" s="8">
        <f>[1]!vpolyfit(C51,$C$44:$D$105,2,$C$43)</f>
        <v>11.777553225772753</v>
      </c>
      <c r="H51" s="8">
        <f t="shared" si="0"/>
        <v>0.0002245520050259131</v>
      </c>
      <c r="I51" s="7">
        <v>497.3</v>
      </c>
      <c r="J51" s="7">
        <v>37.63</v>
      </c>
      <c r="K51" s="8">
        <v>0.06392661707671117</v>
      </c>
      <c r="L51" s="8">
        <v>15.642936318685722</v>
      </c>
      <c r="M51" s="7">
        <v>745.3636363636364</v>
      </c>
    </row>
    <row r="52" spans="3:13" ht="12.75">
      <c r="C52" s="4">
        <v>7000</v>
      </c>
      <c r="D52" s="8">
        <v>11.340972222222222</v>
      </c>
      <c r="E52" s="23" t="s">
        <v>24</v>
      </c>
      <c r="F52" s="22">
        <v>-9.394508829341059E-28</v>
      </c>
      <c r="G52" s="8">
        <f>[1]!vpolyfit(C52,$C$44:$D$105,2,$C$43)</f>
        <v>11.340105586167109</v>
      </c>
      <c r="H52" s="8">
        <f t="shared" si="0"/>
        <v>0.0008666360551128349</v>
      </c>
      <c r="I52" s="7">
        <v>493.7</v>
      </c>
      <c r="J52" s="7">
        <v>34.03</v>
      </c>
      <c r="K52" s="8">
        <v>0.0619993915681828</v>
      </c>
      <c r="L52" s="8">
        <v>16.12919054052759</v>
      </c>
      <c r="M52" s="7">
        <v>742.7045454545455</v>
      </c>
    </row>
    <row r="53" spans="3:13" ht="12.75">
      <c r="C53" s="4">
        <v>8000</v>
      </c>
      <c r="D53" s="8">
        <v>10.917361111111111</v>
      </c>
      <c r="E53" s="23" t="s">
        <v>25</v>
      </c>
      <c r="F53" s="22">
        <v>4.111882810012897E-33</v>
      </c>
      <c r="G53" s="8">
        <f>[1]!vpolyfit(C53,$C$44:$D$105,2,$C$43)</f>
        <v>10.916051299071047</v>
      </c>
      <c r="H53" s="8">
        <f t="shared" si="0"/>
        <v>0.0013098120400645286</v>
      </c>
      <c r="I53" s="7">
        <v>490.2</v>
      </c>
      <c r="J53" s="7">
        <v>30.53</v>
      </c>
      <c r="K53" s="8">
        <v>0.0601172097276334</v>
      </c>
      <c r="L53" s="8">
        <v>16.634171887394523</v>
      </c>
      <c r="M53" s="7">
        <v>739.9772727272727</v>
      </c>
    </row>
    <row r="54" spans="3:13" ht="12.75">
      <c r="C54" s="4">
        <v>9000</v>
      </c>
      <c r="D54" s="8">
        <v>10.50625</v>
      </c>
      <c r="E54" s="23" t="s">
        <v>23</v>
      </c>
      <c r="F54" s="23" t="s">
        <v>23</v>
      </c>
      <c r="G54" s="8">
        <f>[1]!vpolyfit(C54,$C$44:$D$105,2,$C$43)</f>
        <v>10.505105228941813</v>
      </c>
      <c r="H54" s="8">
        <f t="shared" si="0"/>
        <v>0.0011447710581862225</v>
      </c>
      <c r="I54" s="7">
        <v>486.6</v>
      </c>
      <c r="J54" s="7">
        <v>26.93</v>
      </c>
      <c r="K54" s="8">
        <v>0.05827685415020733</v>
      </c>
      <c r="L54" s="8">
        <v>17.159471192843075</v>
      </c>
      <c r="M54" s="7">
        <v>737.3181818181819</v>
      </c>
    </row>
    <row r="55" spans="3:13" ht="12.75">
      <c r="C55" s="4">
        <v>10000</v>
      </c>
      <c r="D55" s="8">
        <v>10.108333333333333</v>
      </c>
      <c r="E55" s="4"/>
      <c r="F55" s="4"/>
      <c r="G55" s="8">
        <f>[1]!vpolyfit(C55,$C$44:$D$105,2,$C$43)</f>
        <v>10.106966479000313</v>
      </c>
      <c r="H55" s="8">
        <f t="shared" si="0"/>
        <v>0.0013668543330194183</v>
      </c>
      <c r="I55" s="7">
        <v>483</v>
      </c>
      <c r="J55" s="7">
        <v>23.33</v>
      </c>
      <c r="K55" s="8">
        <v>0.0564815422407602</v>
      </c>
      <c r="L55" s="8">
        <v>17.704898986953385</v>
      </c>
      <c r="M55" s="7">
        <v>734.5909090909092</v>
      </c>
    </row>
    <row r="56" spans="3:13" ht="12.75">
      <c r="C56" s="4">
        <v>11000</v>
      </c>
      <c r="D56" s="8">
        <v>9.722916666666666</v>
      </c>
      <c r="E56" s="4"/>
      <c r="F56" s="4"/>
      <c r="G56" s="8">
        <f>[1]!vpolyfit(C56,$C$44:$D$105,2,$C$43)</f>
        <v>9.721323060040138</v>
      </c>
      <c r="H56" s="8">
        <f t="shared" si="0"/>
        <v>0.0015936066265282989</v>
      </c>
      <c r="I56" s="7">
        <v>479.5</v>
      </c>
      <c r="J56" s="7">
        <v>19.83</v>
      </c>
      <c r="K56" s="8">
        <v>0.05473127399929205</v>
      </c>
      <c r="L56" s="8">
        <v>18.271089396035894</v>
      </c>
      <c r="M56" s="7">
        <v>731.8636363636365</v>
      </c>
    </row>
    <row r="57" spans="3:13" ht="12.75">
      <c r="C57" s="4">
        <v>12000</v>
      </c>
      <c r="D57" s="8">
        <v>9.348611111111111</v>
      </c>
      <c r="E57" s="4"/>
      <c r="F57" s="4"/>
      <c r="G57" s="8">
        <f>[1]!vpolyfit(C57,$C$44:$D$105,2,$C$43)</f>
        <v>9.347856069347062</v>
      </c>
      <c r="H57" s="8">
        <f t="shared" si="0"/>
        <v>0.0007550417640498353</v>
      </c>
      <c r="I57" s="7">
        <v>475.9</v>
      </c>
      <c r="J57" s="7">
        <v>16.23</v>
      </c>
      <c r="K57" s="8">
        <v>0.0530228320209472</v>
      </c>
      <c r="L57" s="8">
        <v>18.859799861405744</v>
      </c>
      <c r="M57" s="7">
        <v>729.1363636363637</v>
      </c>
    </row>
    <row r="58" spans="3:13" ht="12.75">
      <c r="C58" s="4">
        <v>13000</v>
      </c>
      <c r="D58" s="8">
        <v>8.986805555555556</v>
      </c>
      <c r="E58" s="4"/>
      <c r="F58" s="4"/>
      <c r="G58" s="8">
        <f>[1]!vpolyfit(C58,$C$44:$D$105,2,$C$43)</f>
        <v>8.986243400452725</v>
      </c>
      <c r="H58" s="8">
        <f t="shared" si="0"/>
        <v>0.0005621551028305305</v>
      </c>
      <c r="I58" s="7">
        <v>472.3</v>
      </c>
      <c r="J58" s="7">
        <v>12.63</v>
      </c>
      <c r="K58" s="8">
        <v>0.05135299890087004</v>
      </c>
      <c r="L58" s="8">
        <v>19.473059439632017</v>
      </c>
      <c r="M58" s="7">
        <v>726.409090909091</v>
      </c>
    </row>
    <row r="59" spans="3:13" ht="12.75">
      <c r="C59" s="4">
        <v>14000</v>
      </c>
      <c r="D59" s="8">
        <v>8.636111111111111</v>
      </c>
      <c r="E59" s="4"/>
      <c r="F59" s="4"/>
      <c r="G59" s="8">
        <f>[1]!vpolyfit(C59,$C$44:$D$105,2,$C$43)</f>
        <v>8.63616300444651</v>
      </c>
      <c r="H59" s="8">
        <f t="shared" si="0"/>
        <v>-5.189333539945551E-05</v>
      </c>
      <c r="I59" s="7">
        <v>468.8</v>
      </c>
      <c r="J59" s="7">
        <v>9.13</v>
      </c>
      <c r="K59" s="8">
        <v>0.04972499204391621</v>
      </c>
      <c r="L59" s="8">
        <v>20.1106115636342</v>
      </c>
      <c r="M59" s="7">
        <v>723.6818181818182</v>
      </c>
    </row>
    <row r="60" spans="3:13" ht="12.75">
      <c r="C60" s="4">
        <v>15000</v>
      </c>
      <c r="D60" s="8">
        <v>8.297222222222222</v>
      </c>
      <c r="E60" s="4"/>
      <c r="F60" s="4"/>
      <c r="G60" s="8">
        <f>[1]!vpolyfit(C60,$C$44:$D$105,2,$C$43)</f>
        <v>8.297295723569409</v>
      </c>
      <c r="H60" s="8">
        <f t="shared" si="0"/>
        <v>-7.35013471864221E-05</v>
      </c>
      <c r="I60" s="7">
        <v>465.2</v>
      </c>
      <c r="J60" s="7">
        <v>5.529999999999973</v>
      </c>
      <c r="K60" s="8">
        <v>0.04813881145008569</v>
      </c>
      <c r="L60" s="8">
        <v>20.773259037292245</v>
      </c>
      <c r="M60" s="7">
        <v>720.9545454545455</v>
      </c>
    </row>
    <row r="61" spans="3:13" ht="12.75">
      <c r="C61" s="4">
        <v>16000</v>
      </c>
      <c r="D61" s="8">
        <v>7.96875</v>
      </c>
      <c r="E61" s="4"/>
      <c r="F61" s="4"/>
      <c r="G61" s="8">
        <f>[1]!vpolyfit(C61,$C$44:$D$105,2,$C$43)</f>
        <v>7.969327717813883</v>
      </c>
      <c r="H61" s="8">
        <f t="shared" si="0"/>
        <v>-0.0005777178138828276</v>
      </c>
      <c r="I61" s="7">
        <v>461.7</v>
      </c>
      <c r="J61" s="7">
        <v>2.0299999999999727</v>
      </c>
      <c r="K61" s="8">
        <v>0.04658802230966721</v>
      </c>
      <c r="L61" s="8">
        <v>21.464744593644102</v>
      </c>
      <c r="M61" s="7">
        <v>718.1590909090909</v>
      </c>
    </row>
    <row r="62" spans="3:13" ht="12.75">
      <c r="C62" s="4">
        <v>17000</v>
      </c>
      <c r="D62" s="8">
        <v>7.6506944444444445</v>
      </c>
      <c r="E62" s="4"/>
      <c r="F62" s="4"/>
      <c r="G62" s="8">
        <f>[1]!vpolyfit(C62,$C$44:$D$105,2,$C$43)</f>
        <v>7.651952505253461</v>
      </c>
      <c r="H62" s="8">
        <f t="shared" si="0"/>
        <v>-0.0012580608090164702</v>
      </c>
      <c r="I62" s="7">
        <v>458.1</v>
      </c>
      <c r="J62" s="7">
        <v>-1.5699999999999932</v>
      </c>
      <c r="K62" s="8">
        <v>0.045079059432372046</v>
      </c>
      <c r="L62" s="8">
        <v>22.18324899835605</v>
      </c>
      <c r="M62" s="7">
        <v>715.3636363636364</v>
      </c>
    </row>
    <row r="63" spans="3:13" ht="12.75">
      <c r="C63" s="4">
        <v>18000</v>
      </c>
      <c r="D63" s="8">
        <v>7.34375</v>
      </c>
      <c r="E63" s="4"/>
      <c r="F63" s="4"/>
      <c r="G63" s="8">
        <f>[1]!vpolyfit(C63,$C$44:$D$105,2,$C$43)</f>
        <v>7.3448726368261</v>
      </c>
      <c r="H63" s="8">
        <f t="shared" si="0"/>
        <v>-0.0011226368260999209</v>
      </c>
      <c r="I63" s="7">
        <v>454.5</v>
      </c>
      <c r="J63" s="7">
        <v>-5.170000000000016</v>
      </c>
      <c r="K63" s="8">
        <v>0.04360548800848892</v>
      </c>
      <c r="L63" s="8">
        <v>22.932893213013106</v>
      </c>
      <c r="M63" s="7">
        <v>712.5681818181818</v>
      </c>
    </row>
    <row r="64" spans="3:13" ht="12.75">
      <c r="C64" s="4">
        <v>19000</v>
      </c>
      <c r="D64" s="8">
        <v>7.046527777777778</v>
      </c>
      <c r="E64" s="4"/>
      <c r="F64" s="4"/>
      <c r="G64" s="8">
        <f>[1]!vpolyfit(C64,$C$44:$D$105,2,$C$43)</f>
        <v>7.0478010262951125</v>
      </c>
      <c r="H64" s="8">
        <f t="shared" si="0"/>
        <v>-0.0012732485173341246</v>
      </c>
      <c r="I64" s="7">
        <v>451</v>
      </c>
      <c r="J64" s="7">
        <v>-8.670000000000016</v>
      </c>
      <c r="K64" s="8">
        <v>0.04217052544287348</v>
      </c>
      <c r="L64" s="8">
        <v>23.713244961926193</v>
      </c>
      <c r="M64" s="7">
        <v>709.7727272727273</v>
      </c>
    </row>
    <row r="65" spans="3:13" ht="12.75">
      <c r="C65" s="4">
        <v>20000</v>
      </c>
      <c r="D65" s="8">
        <v>6.759027777777778</v>
      </c>
      <c r="E65" s="4"/>
      <c r="F65" s="4"/>
      <c r="G65" s="8">
        <f>[1]!vpolyfit(C65,$C$44:$D$105,2,$C$43)</f>
        <v>6.7604619561115875</v>
      </c>
      <c r="H65" s="8">
        <f t="shared" si="0"/>
        <v>-0.0014341783338096548</v>
      </c>
      <c r="I65" s="7">
        <v>447.4</v>
      </c>
      <c r="J65" s="7">
        <v>-12.27</v>
      </c>
      <c r="K65" s="8">
        <v>0.04077417173552573</v>
      </c>
      <c r="L65" s="8">
        <v>24.52532957594623</v>
      </c>
      <c r="M65" s="7">
        <v>706.9772727272729</v>
      </c>
    </row>
    <row r="66" spans="3:13" ht="12.75">
      <c r="C66" s="4">
        <v>21000</v>
      </c>
      <c r="D66" s="8">
        <v>6.48125</v>
      </c>
      <c r="E66" s="4"/>
      <c r="F66" s="4"/>
      <c r="G66" s="8">
        <f>[1]!vpolyfit(C66,$C$44:$D$105,2,$C$43)</f>
        <v>6.48259177990218</v>
      </c>
      <c r="H66" s="8">
        <f t="shared" si="0"/>
        <v>-0.0013417799021802068</v>
      </c>
      <c r="I66" s="7">
        <v>443.9</v>
      </c>
      <c r="J66" s="7">
        <v>-15.77</v>
      </c>
      <c r="K66" s="8">
        <v>0.03940999207673436</v>
      </c>
      <c r="L66" s="8">
        <v>25.374275591147576</v>
      </c>
      <c r="M66" s="7">
        <v>704.1818181818181</v>
      </c>
    </row>
    <row r="67" spans="3:13" ht="12.75">
      <c r="C67" s="4">
        <v>22000</v>
      </c>
      <c r="D67" s="8">
        <v>6.2125</v>
      </c>
      <c r="E67" s="4"/>
      <c r="F67" s="4"/>
      <c r="G67" s="8">
        <f>[1]!vpolyfit(C67,$C$44:$D$105,2,$C$43)</f>
        <v>6.213939342306164</v>
      </c>
      <c r="H67" s="8">
        <f t="shared" si="0"/>
        <v>-0.0014393423061633825</v>
      </c>
      <c r="I67" s="7">
        <v>440.3</v>
      </c>
      <c r="J67" s="7">
        <v>-19.37</v>
      </c>
      <c r="K67" s="8">
        <v>0.03808120387135504</v>
      </c>
      <c r="L67" s="8">
        <v>26.25967402128816</v>
      </c>
      <c r="M67" s="7">
        <v>701.3181818181818</v>
      </c>
    </row>
    <row r="68" spans="3:13" ht="12.75">
      <c r="C68" s="4">
        <v>23000</v>
      </c>
      <c r="D68" s="8">
        <v>5.952777777777778</v>
      </c>
      <c r="E68" s="4"/>
      <c r="F68" s="4"/>
      <c r="G68" s="8">
        <f>[1]!vpolyfit(C68,$C$44:$D$105,2,$C$43)</f>
        <v>5.954266136885635</v>
      </c>
      <c r="H68" s="8">
        <f t="shared" si="0"/>
        <v>-0.0014883591078564962</v>
      </c>
      <c r="I68" s="7">
        <v>436.7</v>
      </c>
      <c r="J68" s="7">
        <v>-22.97</v>
      </c>
      <c r="K68" s="8">
        <v>0.036791024524243404</v>
      </c>
      <c r="L68" s="8">
        <v>27.18054234507797</v>
      </c>
      <c r="M68" s="7">
        <v>698.5227272727273</v>
      </c>
    </row>
    <row r="69" spans="3:13" ht="12.75">
      <c r="C69" s="4">
        <v>24000</v>
      </c>
      <c r="D69" s="8">
        <v>5.702777777777778</v>
      </c>
      <c r="E69" s="4"/>
      <c r="F69" s="4"/>
      <c r="G69" s="8">
        <f>[1]!vpolyfit(C69,$C$44:$D$105,2,$C$43)</f>
        <v>5.703346222832754</v>
      </c>
      <c r="H69" s="8">
        <f t="shared" si="0"/>
        <v>-0.0005684450549754416</v>
      </c>
      <c r="I69" s="7">
        <v>433.2</v>
      </c>
      <c r="J69" s="7">
        <v>-26.47</v>
      </c>
      <c r="K69" s="8">
        <v>0.03552980182083252</v>
      </c>
      <c r="L69" s="8">
        <v>28.145386372902895</v>
      </c>
      <c r="M69" s="7">
        <v>695.6590909090909</v>
      </c>
    </row>
    <row r="70" spans="3:13" ht="12.75">
      <c r="C70" s="4">
        <v>25000</v>
      </c>
      <c r="D70" s="8">
        <v>5.460416666666666</v>
      </c>
      <c r="E70" s="4"/>
      <c r="F70" s="4"/>
      <c r="G70" s="8">
        <f>[1]!vpolyfit(C70,$C$44:$D$105,2,$C$43)</f>
        <v>5.4609659211979364</v>
      </c>
      <c r="H70" s="8">
        <f t="shared" si="0"/>
        <v>-0.0005492545312701935</v>
      </c>
      <c r="I70" s="7">
        <v>429.6</v>
      </c>
      <c r="J70" s="7">
        <v>-30.07</v>
      </c>
      <c r="K70" s="8">
        <v>0.034307187975689324</v>
      </c>
      <c r="L70" s="8">
        <v>29.14841055199912</v>
      </c>
      <c r="M70" s="7">
        <v>692.7954545454545</v>
      </c>
    </row>
    <row r="71" spans="3:13" ht="12.75">
      <c r="C71" s="4">
        <v>26000</v>
      </c>
      <c r="D71" s="8">
        <v>5.227083333333334</v>
      </c>
      <c r="E71" s="4"/>
      <c r="F71" s="4"/>
      <c r="G71" s="8">
        <f>[1]!vpolyfit(C71,$C$44:$D$105,2,$C$43)</f>
        <v>5.226923311362823</v>
      </c>
      <c r="H71" s="8">
        <f t="shared" si="0"/>
        <v>0.00016002197051090405</v>
      </c>
      <c r="I71" s="7">
        <v>426.1</v>
      </c>
      <c r="J71" s="7">
        <v>-33.57</v>
      </c>
      <c r="K71" s="8">
        <v>0.033113530774246884</v>
      </c>
      <c r="L71" s="8">
        <v>30.19913541740834</v>
      </c>
      <c r="M71" s="7">
        <v>689.9318181818181</v>
      </c>
    </row>
    <row r="72" spans="3:13" ht="12.75">
      <c r="C72" s="4">
        <v>27000</v>
      </c>
      <c r="D72" s="8">
        <v>5.002083333333333</v>
      </c>
      <c r="E72" s="4"/>
      <c r="F72" s="4"/>
      <c r="G72" s="8">
        <f>[1]!vpolyfit(C72,$C$44:$D$105,2,$C$43)</f>
        <v>5.001027548482006</v>
      </c>
      <c r="H72" s="8">
        <f t="shared" si="0"/>
        <v>0.0010557848513270685</v>
      </c>
      <c r="I72" s="7">
        <v>422.5</v>
      </c>
      <c r="J72" s="7">
        <v>-37.17</v>
      </c>
      <c r="K72" s="8">
        <v>0.03195204762136084</v>
      </c>
      <c r="L72" s="8">
        <v>31.296898773131268</v>
      </c>
      <c r="M72" s="7">
        <v>687.0681818181819</v>
      </c>
    </row>
    <row r="73" spans="3:13" ht="12.75">
      <c r="C73" s="4">
        <v>28000</v>
      </c>
      <c r="D73" s="8">
        <v>4.784722222222222</v>
      </c>
      <c r="E73" s="4"/>
      <c r="F73" s="4"/>
      <c r="G73" s="8">
        <f>[1]!vpolyfit(C73,$C$44:$D$105,2,$C$43)</f>
        <v>4.78309802261732</v>
      </c>
      <c r="H73" s="8">
        <f t="shared" si="0"/>
        <v>0.0016241996049020102</v>
      </c>
      <c r="I73" s="7">
        <v>419</v>
      </c>
      <c r="J73" s="7">
        <v>-40.67</v>
      </c>
      <c r="K73" s="8">
        <v>0.0308227385170312</v>
      </c>
      <c r="L73" s="8">
        <v>32.443580554902574</v>
      </c>
      <c r="M73" s="7">
        <v>684.1363636363636</v>
      </c>
    </row>
    <row r="74" spans="3:13" ht="12.75">
      <c r="C74" s="4">
        <v>29000</v>
      </c>
      <c r="D74" s="8">
        <v>4.575</v>
      </c>
      <c r="E74" s="4"/>
      <c r="F74" s="4"/>
      <c r="G74" s="8">
        <f>[1]!vpolyfit(C74,$C$44:$D$105,2,$C$43)</f>
        <v>4.5729633802886385</v>
      </c>
      <c r="H74" s="8">
        <f t="shared" si="0"/>
        <v>0.002036619711361709</v>
      </c>
      <c r="I74" s="7">
        <v>415.4</v>
      </c>
      <c r="J74" s="7">
        <v>-44.27</v>
      </c>
      <c r="K74" s="8">
        <v>0.029725603461257962</v>
      </c>
      <c r="L74" s="8">
        <v>33.641032765014245</v>
      </c>
      <c r="M74" s="7">
        <v>681.2045454545455</v>
      </c>
    </row>
    <row r="75" spans="3:13" ht="12.75">
      <c r="C75" s="4">
        <v>30000</v>
      </c>
      <c r="D75" s="8">
        <v>4.372916666666667</v>
      </c>
      <c r="E75" s="4"/>
      <c r="F75" s="4"/>
      <c r="G75" s="8">
        <f>[1]!vpolyfit(C75,$C$44:$D$105,2,$C$43)</f>
        <v>4.37046042916503</v>
      </c>
      <c r="H75" s="8">
        <f t="shared" si="0"/>
        <v>0.0024562375016365934</v>
      </c>
      <c r="I75" s="7">
        <v>411.8</v>
      </c>
      <c r="J75" s="7">
        <v>-47.87</v>
      </c>
      <c r="K75" s="8">
        <v>0.028657425049185482</v>
      </c>
      <c r="L75" s="8">
        <v>34.89497044077317</v>
      </c>
      <c r="M75" s="7">
        <v>678.2727272727273</v>
      </c>
    </row>
    <row r="76" spans="3:13" ht="12.75">
      <c r="C76" s="4">
        <v>31000</v>
      </c>
      <c r="D76" s="8">
        <v>4.177777777777778</v>
      </c>
      <c r="E76" s="4"/>
      <c r="F76" s="4"/>
      <c r="G76" s="8">
        <f>[1]!vpolyfit(C76,$C$44:$D$105,2,$C$43)</f>
        <v>4.175432946620209</v>
      </c>
      <c r="H76" s="8">
        <f t="shared" si="0"/>
        <v>0.002344831157569338</v>
      </c>
      <c r="I76" s="7">
        <v>408.3</v>
      </c>
      <c r="J76" s="7">
        <v>-51.37</v>
      </c>
      <c r="K76" s="8">
        <v>0.027618203280813762</v>
      </c>
      <c r="L76" s="8">
        <v>36.20800346178549</v>
      </c>
      <c r="M76" s="7">
        <v>675.3409090909091</v>
      </c>
    </row>
    <row r="77" spans="3:13" ht="12.75">
      <c r="C77" s="4">
        <v>32000</v>
      </c>
      <c r="D77" s="8">
        <v>3.990277777777778</v>
      </c>
      <c r="E77" s="4"/>
      <c r="F77" s="4"/>
      <c r="G77" s="8">
        <f>[1]!vpolyfit(C77,$C$44:$D$105,2,$C$43)</f>
        <v>3.987730412876109</v>
      </c>
      <c r="H77" s="8">
        <f t="shared" si="0"/>
        <v>0.00254736490166918</v>
      </c>
      <c r="I77" s="7">
        <v>404.7</v>
      </c>
      <c r="J77" s="7">
        <v>-54.97</v>
      </c>
      <c r="K77" s="8">
        <v>0.026607938156142805</v>
      </c>
      <c r="L77" s="8">
        <v>37.582769252232964</v>
      </c>
      <c r="M77" s="7">
        <v>672.4090909090909</v>
      </c>
    </row>
    <row r="78" spans="3:13" ht="12.75">
      <c r="C78" s="4">
        <v>33000</v>
      </c>
      <c r="D78" s="8">
        <v>3.8090277777777777</v>
      </c>
      <c r="E78" s="4"/>
      <c r="F78" s="4"/>
      <c r="G78" s="8">
        <f>[1]!vpolyfit(C78,$C$44:$D$105,2,$C$43)</f>
        <v>3.807206689458529</v>
      </c>
      <c r="H78" s="8">
        <f t="shared" si="0"/>
        <v>0.0018210883192488758</v>
      </c>
      <c r="I78" s="7">
        <v>401.2</v>
      </c>
      <c r="J78" s="7">
        <v>-58.47</v>
      </c>
      <c r="K78" s="8">
        <v>0.02562984708002824</v>
      </c>
      <c r="L78" s="8">
        <v>39.01701000702569</v>
      </c>
      <c r="M78" s="7">
        <v>669.4772727272727</v>
      </c>
    </row>
    <row r="79" spans="3:13" ht="12.75">
      <c r="C79" s="4">
        <v>34000</v>
      </c>
      <c r="D79" s="8">
        <v>3.6354166666666665</v>
      </c>
      <c r="E79" s="4"/>
      <c r="F79" s="4"/>
      <c r="G79" s="8">
        <f>[1]!vpolyfit(C79,$C$44:$D$105,2,$C$43)</f>
        <v>3.6337186636886925</v>
      </c>
      <c r="H79" s="8">
        <f t="shared" si="0"/>
        <v>0.0016980029779740669</v>
      </c>
      <c r="I79" s="7">
        <v>397.6</v>
      </c>
      <c r="J79" s="7">
        <v>-62.07</v>
      </c>
      <c r="K79" s="8">
        <v>0.024677495242758803</v>
      </c>
      <c r="L79" s="8">
        <v>40.52275120156018</v>
      </c>
      <c r="M79" s="7">
        <v>666.4772727272727</v>
      </c>
    </row>
    <row r="80" spans="3:13" ht="12.75">
      <c r="C80" s="4">
        <v>35000</v>
      </c>
      <c r="D80" s="8">
        <v>3.4673611111111113</v>
      </c>
      <c r="E80" s="4"/>
      <c r="F80" s="4"/>
      <c r="G80" s="8">
        <f>[1]!vpolyfit(C80,$C$44:$D$105,2,$C$43)</f>
        <v>3.467124879934652</v>
      </c>
      <c r="H80" s="8">
        <f t="shared" si="0"/>
        <v>0.0002362311764594338</v>
      </c>
      <c r="I80" s="7">
        <v>394.1</v>
      </c>
      <c r="J80" s="7">
        <v>-65.57</v>
      </c>
      <c r="K80" s="8">
        <v>0.023750882644334483</v>
      </c>
      <c r="L80" s="8">
        <v>42.10369841722658</v>
      </c>
      <c r="M80" s="7">
        <v>663.4772727272727</v>
      </c>
    </row>
    <row r="81" spans="3:13" ht="12.75">
      <c r="C81" s="4">
        <v>36000</v>
      </c>
      <c r="D81" s="8">
        <v>3.30625</v>
      </c>
      <c r="E81" s="4"/>
      <c r="F81" s="4"/>
      <c r="G81" s="8">
        <f>[1]!vpolyfit(C81,$C$44:$D$105,2,$C$43)</f>
        <v>3.3072841783463836</v>
      </c>
      <c r="H81" s="8">
        <f t="shared" si="0"/>
        <v>-0.0010341783463836407</v>
      </c>
      <c r="I81" s="7">
        <v>390.5</v>
      </c>
      <c r="J81" s="7">
        <v>-69.17</v>
      </c>
      <c r="K81" s="8">
        <v>0.02285322668961092</v>
      </c>
      <c r="L81" s="8">
        <v>43.757497073907736</v>
      </c>
      <c r="M81" s="7">
        <v>660.4772727272727</v>
      </c>
    </row>
    <row r="82" spans="3:13" ht="12.75">
      <c r="C82" s="4">
        <v>37000</v>
      </c>
      <c r="D82" s="8">
        <v>3.152083333333333</v>
      </c>
      <c r="E82" s="4"/>
      <c r="F82" s="4"/>
      <c r="G82" s="8">
        <f>[1]!vpolyfit(C82,$C$44:$D$105,2,$C$43)</f>
        <v>3.1540543617985017</v>
      </c>
      <c r="H82" s="8">
        <f t="shared" si="0"/>
        <v>-0.0019710284651686116</v>
      </c>
      <c r="I82" s="7">
        <v>390</v>
      </c>
      <c r="J82" s="7">
        <v>-69.67</v>
      </c>
      <c r="K82" s="8">
        <v>0.0218140049212392</v>
      </c>
      <c r="L82" s="8">
        <v>45.8421093976352</v>
      </c>
      <c r="M82" s="7">
        <v>660.0681818181819</v>
      </c>
    </row>
    <row r="83" spans="3:13" ht="12.75">
      <c r="C83" s="4">
        <v>38000</v>
      </c>
      <c r="D83" s="8">
        <v>3.004166666666667</v>
      </c>
      <c r="E83" s="4"/>
      <c r="F83" s="4"/>
      <c r="G83" s="8">
        <f>[1]!vpolyfit(C83,$C$44:$D$105,2,$C$43)</f>
        <v>3.0072909117644677</v>
      </c>
      <c r="H83" s="8">
        <f t="shared" si="0"/>
        <v>-0.0031242450978008485</v>
      </c>
      <c r="I83" s="7">
        <v>390</v>
      </c>
      <c r="J83" s="7">
        <v>-69.67</v>
      </c>
      <c r="K83" s="8">
        <v>0.02079408758200132</v>
      </c>
      <c r="L83" s="8">
        <v>48.090592869560055</v>
      </c>
      <c r="M83" s="7">
        <v>660.0681818181819</v>
      </c>
    </row>
    <row r="84" spans="3:13" ht="12.75">
      <c r="C84" s="4">
        <v>39000</v>
      </c>
      <c r="D84" s="8">
        <v>2.863888888888889</v>
      </c>
      <c r="E84" s="4"/>
      <c r="F84" s="4"/>
      <c r="G84" s="8">
        <f>[1]!vpolyfit(C84,$C$44:$D$105,2,$C$43)</f>
        <v>2.8668457738461512</v>
      </c>
      <c r="H84" s="8">
        <f t="shared" si="0"/>
        <v>-0.002956884957262318</v>
      </c>
      <c r="I84" s="7">
        <v>390</v>
      </c>
      <c r="J84" s="7">
        <v>-69.67</v>
      </c>
      <c r="K84" s="8">
        <v>0.01982243131559804</v>
      </c>
      <c r="L84" s="8">
        <v>50.44789834701618</v>
      </c>
      <c r="M84" s="7">
        <v>660.0681818181819</v>
      </c>
    </row>
    <row r="85" spans="3:13" ht="12.75">
      <c r="C85" s="4">
        <v>40000</v>
      </c>
      <c r="D85" s="8">
        <v>2.729861111111111</v>
      </c>
      <c r="E85" s="4"/>
      <c r="F85" s="4"/>
      <c r="G85" s="8">
        <f>[1]!vpolyfit(C85,$C$44:$D$105,2,$C$43)</f>
        <v>2.7325662336827077</v>
      </c>
      <c r="H85" s="8">
        <f t="shared" si="0"/>
        <v>-0.0027051225715966076</v>
      </c>
      <c r="I85" s="7">
        <v>390</v>
      </c>
      <c r="J85" s="7">
        <v>-69.67</v>
      </c>
      <c r="K85" s="8">
        <v>0.01889581871717372</v>
      </c>
      <c r="L85" s="8">
        <v>52.92176089153186</v>
      </c>
      <c r="M85" s="7">
        <v>660.0681818181819</v>
      </c>
    </row>
    <row r="86" spans="3:13" ht="12.75">
      <c r="C86" s="4">
        <v>41000</v>
      </c>
      <c r="D86" s="8">
        <v>2.6020833333333333</v>
      </c>
      <c r="E86" s="4"/>
      <c r="F86" s="4"/>
      <c r="G86" s="8">
        <f>[1]!vpolyfit(C86,$C$44:$D$105,2,$C$43)</f>
        <v>2.6042939039625703</v>
      </c>
      <c r="H86" s="8">
        <f t="shared" si="0"/>
        <v>-0.0022105706292370186</v>
      </c>
      <c r="I86" s="7">
        <v>390</v>
      </c>
      <c r="J86" s="7">
        <v>-69.67</v>
      </c>
      <c r="K86" s="8">
        <v>0.01801103238187272</v>
      </c>
      <c r="L86" s="8">
        <v>55.52152585136953</v>
      </c>
      <c r="M86" s="7">
        <v>660.0681818181819</v>
      </c>
    </row>
    <row r="87" spans="3:13" ht="12.75">
      <c r="C87" s="4">
        <v>42000</v>
      </c>
      <c r="D87" s="8">
        <v>2.4805555555555556</v>
      </c>
      <c r="E87" s="4"/>
      <c r="F87" s="4"/>
      <c r="G87" s="8">
        <f>[1]!vpolyfit(C87,$C$44:$D$105,2,$C$43)</f>
        <v>2.481863843262531</v>
      </c>
      <c r="H87" s="8">
        <f t="shared" si="0"/>
        <v>-0.0013082877069754417</v>
      </c>
      <c r="I87" s="7">
        <v>390</v>
      </c>
      <c r="J87" s="7">
        <v>-69.67</v>
      </c>
      <c r="K87" s="8">
        <v>0.01716807230969504</v>
      </c>
      <c r="L87" s="8">
        <v>58.24765774287231</v>
      </c>
      <c r="M87" s="7">
        <v>660.0681818181819</v>
      </c>
    </row>
    <row r="88" spans="3:13" ht="12.75">
      <c r="C88" s="4">
        <v>43000</v>
      </c>
      <c r="D88" s="8">
        <v>2.3645833333333335</v>
      </c>
      <c r="E88" s="4"/>
      <c r="F88" s="4"/>
      <c r="G88" s="8">
        <f>[1]!vpolyfit(C88,$C$44:$D$105,2,$C$43)</f>
        <v>2.3651038274377214</v>
      </c>
      <c r="H88" s="8">
        <f t="shared" si="0"/>
        <v>-0.0005204941043879252</v>
      </c>
      <c r="I88" s="7">
        <v>390</v>
      </c>
      <c r="J88" s="7">
        <v>-69.67</v>
      </c>
      <c r="K88" s="8">
        <v>0.01636693850064068</v>
      </c>
      <c r="L88" s="8">
        <v>61.09878154432213</v>
      </c>
      <c r="M88" s="7">
        <v>660.0681818181819</v>
      </c>
    </row>
    <row r="89" spans="3:13" ht="12.75">
      <c r="C89" s="4">
        <v>44000</v>
      </c>
      <c r="D89" s="8">
        <v>2.254166666666667</v>
      </c>
      <c r="E89" s="4"/>
      <c r="F89" s="4"/>
      <c r="G89" s="8">
        <f>[1]!vpolyfit(C89,$C$44:$D$105,2,$C$43)</f>
        <v>2.2538337942864635</v>
      </c>
      <c r="H89" s="8">
        <f t="shared" si="0"/>
        <v>0.00033287238020340837</v>
      </c>
      <c r="I89" s="7">
        <v>390</v>
      </c>
      <c r="J89" s="7">
        <v>-69.67</v>
      </c>
      <c r="K89" s="8">
        <v>0.015601196144998362</v>
      </c>
      <c r="L89" s="8">
        <v>64.09764935367429</v>
      </c>
      <c r="M89" s="7">
        <v>660.0681818181819</v>
      </c>
    </row>
    <row r="90" spans="3:13" ht="12.75">
      <c r="C90" s="4">
        <v>45000</v>
      </c>
      <c r="D90" s="8">
        <v>2.148611111111111</v>
      </c>
      <c r="E90" s="4"/>
      <c r="F90" s="4"/>
      <c r="G90" s="8">
        <f>[1]!vpolyfit(C90,$C$44:$D$105,2,$C$43)</f>
        <v>2.1478654822138</v>
      </c>
      <c r="H90" s="8">
        <f t="shared" si="0"/>
        <v>0.0007456288973108904</v>
      </c>
      <c r="I90" s="7">
        <v>390</v>
      </c>
      <c r="J90" s="7">
        <v>-69.67</v>
      </c>
      <c r="K90" s="8">
        <v>0.014874062647623722</v>
      </c>
      <c r="L90" s="8">
        <v>67.23112734500684</v>
      </c>
      <c r="M90" s="7">
        <v>660.0681818181819</v>
      </c>
    </row>
    <row r="91" spans="3:13" ht="12.75">
      <c r="C91" s="4">
        <v>46000</v>
      </c>
      <c r="D91" s="8">
        <v>2.048611111111111</v>
      </c>
      <c r="E91" s="4"/>
      <c r="F91" s="4"/>
      <c r="G91" s="8">
        <f>[1]!vpolyfit(C91,$C$44:$D$105,2,$C$43)</f>
        <v>2.047002283617657</v>
      </c>
      <c r="H91" s="8">
        <f t="shared" si="0"/>
        <v>0.0016088274934542568</v>
      </c>
      <c r="I91" s="7">
        <v>390</v>
      </c>
      <c r="J91" s="7">
        <v>-69.67</v>
      </c>
      <c r="K91" s="8">
        <v>0.014179103198805481</v>
      </c>
      <c r="L91" s="8">
        <v>70.52632215020799</v>
      </c>
      <c r="M91" s="7">
        <v>660.0681818181819</v>
      </c>
    </row>
    <row r="92" spans="3:13" ht="12.75">
      <c r="C92" s="4">
        <v>47000</v>
      </c>
      <c r="D92" s="8">
        <v>1.9527777777777777</v>
      </c>
      <c r="E92" s="4"/>
      <c r="F92" s="4"/>
      <c r="G92" s="8">
        <f>[1]!vpolyfit(C92,$C$44:$D$105,2,$C$43)</f>
        <v>1.9510393337214877</v>
      </c>
      <c r="H92" s="8">
        <f t="shared" si="0"/>
        <v>0.0017384440562899783</v>
      </c>
      <c r="I92" s="7">
        <v>390</v>
      </c>
      <c r="J92" s="7">
        <v>-69.67</v>
      </c>
      <c r="K92" s="8">
        <v>0.01351631779854364</v>
      </c>
      <c r="L92" s="8">
        <v>73.98464692120129</v>
      </c>
      <c r="M92" s="7">
        <v>660.0681818181819</v>
      </c>
    </row>
    <row r="93" spans="3:13" ht="12.75">
      <c r="C93" s="4">
        <v>48000</v>
      </c>
      <c r="D93" s="8">
        <v>1.8618055555555557</v>
      </c>
      <c r="E93" s="4"/>
      <c r="F93" s="4"/>
      <c r="G93" s="8">
        <f>[1]!vpolyfit(C93,$C$44:$D$105,2,$C$43)</f>
        <v>1.8597638555773146</v>
      </c>
      <c r="H93" s="8">
        <f t="shared" si="0"/>
        <v>0.002041699978241107</v>
      </c>
      <c r="I93" s="7">
        <v>390</v>
      </c>
      <c r="J93" s="7">
        <v>-69.67</v>
      </c>
      <c r="K93" s="8">
        <v>0.0128857064468382</v>
      </c>
      <c r="L93" s="8">
        <v>77.60536871809404</v>
      </c>
      <c r="M93" s="7">
        <v>660.0681818181819</v>
      </c>
    </row>
    <row r="94" spans="3:13" ht="12.75">
      <c r="C94" s="4">
        <v>49000</v>
      </c>
      <c r="D94" s="8">
        <v>1.7743055555555556</v>
      </c>
      <c r="E94" s="4"/>
      <c r="F94" s="4"/>
      <c r="G94" s="8">
        <f>[1]!vpolyfit(C94,$C$44:$D$105,2,$C$43)</f>
        <v>1.7729557819630335</v>
      </c>
      <c r="H94" s="8">
        <f t="shared" si="0"/>
        <v>0.0013497735925220855</v>
      </c>
      <c r="I94" s="7">
        <v>390</v>
      </c>
      <c r="J94" s="7">
        <v>-69.67</v>
      </c>
      <c r="K94" s="8">
        <v>0.012280834333977881</v>
      </c>
      <c r="L94" s="8">
        <v>81.42769235419613</v>
      </c>
      <c r="M94" s="7">
        <v>660.0681818181819</v>
      </c>
    </row>
    <row r="95" spans="3:13" ht="12.75">
      <c r="C95" s="4">
        <v>50000</v>
      </c>
      <c r="D95" s="8">
        <v>1.6916666666666667</v>
      </c>
      <c r="E95" s="4"/>
      <c r="F95" s="4"/>
      <c r="G95" s="8">
        <f>[1]!vpolyfit(C95,$C$44:$D$105,2,$C$43)</f>
        <v>1.6903886748978962</v>
      </c>
      <c r="H95" s="8">
        <f t="shared" si="0"/>
        <v>0.0012779917687704145</v>
      </c>
      <c r="I95" s="7">
        <v>390</v>
      </c>
      <c r="J95" s="7">
        <v>-69.67</v>
      </c>
      <c r="K95" s="8">
        <v>0.011708136269673961</v>
      </c>
      <c r="L95" s="8">
        <v>85.41069022148025</v>
      </c>
      <c r="M95" s="7">
        <v>660.0681818181819</v>
      </c>
    </row>
    <row r="96" spans="3:13" ht="12.75">
      <c r="C96" s="4">
        <v>51000</v>
      </c>
      <c r="D96" s="8">
        <v>1.6125</v>
      </c>
      <c r="E96" s="4"/>
      <c r="F96" s="4"/>
      <c r="G96" s="8">
        <f>[1]!vpolyfit(C96,$C$44:$D$105,2,$C$43)</f>
        <v>1.6118309635000267</v>
      </c>
      <c r="H96" s="8">
        <f t="shared" si="0"/>
        <v>0.0006690364999732967</v>
      </c>
      <c r="I96" s="7">
        <v>390</v>
      </c>
      <c r="J96" s="7">
        <v>-69.67</v>
      </c>
      <c r="K96" s="8">
        <v>0.01116117744421516</v>
      </c>
      <c r="L96" s="8">
        <v>89.59628184374938</v>
      </c>
      <c r="M96" s="7">
        <v>660.0681818181819</v>
      </c>
    </row>
    <row r="97" spans="3:13" ht="12.75">
      <c r="C97" s="4">
        <v>52000</v>
      </c>
      <c r="D97" s="8">
        <v>1.5375</v>
      </c>
      <c r="E97" s="4"/>
      <c r="F97" s="4"/>
      <c r="G97" s="8">
        <f>[1]!vpolyfit(C97,$C$44:$D$105,2,$C$43)</f>
        <v>1.5370475209099133</v>
      </c>
      <c r="H97" s="8">
        <f t="shared" si="0"/>
        <v>0.0004524790900868325</v>
      </c>
      <c r="I97" s="7">
        <v>390</v>
      </c>
      <c r="J97" s="7">
        <v>-69.67</v>
      </c>
      <c r="K97" s="8">
        <v>0.010639957857601481</v>
      </c>
      <c r="L97" s="8">
        <v>93.98533465859286</v>
      </c>
      <c r="M97" s="7">
        <v>660.0681818181819</v>
      </c>
    </row>
    <row r="98" spans="3:13" ht="12.75">
      <c r="C98" s="4">
        <v>53000</v>
      </c>
      <c r="D98" s="8">
        <v>1.4652777777777777</v>
      </c>
      <c r="E98" s="4"/>
      <c r="F98" s="4"/>
      <c r="G98" s="8">
        <f>[1]!vpolyfit(C98,$C$44:$D$105,2,$C$43)</f>
        <v>1.4658016010036918</v>
      </c>
      <c r="H98" s="8">
        <f t="shared" si="0"/>
        <v>-0.0005238232259141551</v>
      </c>
      <c r="I98" s="7">
        <v>390</v>
      </c>
      <c r="J98" s="7">
        <v>-69.67</v>
      </c>
      <c r="K98" s="8">
        <v>0.010144477509832921</v>
      </c>
      <c r="L98" s="8">
        <v>98.57580136884447</v>
      </c>
      <c r="M98" s="7">
        <v>660.0681818181819</v>
      </c>
    </row>
    <row r="99" spans="3:13" ht="12.75">
      <c r="C99" s="4">
        <v>54000</v>
      </c>
      <c r="D99" s="8">
        <v>1.3972222222222221</v>
      </c>
      <c r="E99" s="4"/>
      <c r="F99" s="4"/>
      <c r="G99" s="8">
        <f>[1]!vpolyfit(C99,$C$44:$D$105,2,$C$43)</f>
        <v>1.3978571556201775</v>
      </c>
      <c r="H99" s="8">
        <f t="shared" si="0"/>
        <v>-0.000634933397955395</v>
      </c>
      <c r="I99" s="7">
        <v>390</v>
      </c>
      <c r="J99" s="7">
        <v>-69.67</v>
      </c>
      <c r="K99" s="8">
        <v>0.00967151899605384</v>
      </c>
      <c r="L99" s="8">
        <v>103.39637448967619</v>
      </c>
      <c r="M99" s="7">
        <v>660.0681818181819</v>
      </c>
    </row>
    <row r="100" spans="3:13" ht="12.75">
      <c r="C100" s="4">
        <v>55000</v>
      </c>
      <c r="D100" s="8">
        <v>1.3319444444444446</v>
      </c>
      <c r="E100" s="4"/>
      <c r="F100" s="4"/>
      <c r="G100" s="8">
        <f>[1]!vpolyfit(C100,$C$44:$D$105,2,$C$43)</f>
        <v>1.3329815530254994</v>
      </c>
      <c r="H100" s="8">
        <f t="shared" si="0"/>
        <v>-0.0010371085810547687</v>
      </c>
      <c r="I100" s="7">
        <v>390</v>
      </c>
      <c r="J100" s="7">
        <v>-69.67</v>
      </c>
      <c r="K100" s="8">
        <v>0.009217864911408602</v>
      </c>
      <c r="L100" s="8">
        <v>108.48499187293773</v>
      </c>
      <c r="M100" s="7">
        <v>660.0681818181819</v>
      </c>
    </row>
    <row r="101" spans="3:13" ht="12.75">
      <c r="C101" s="4">
        <v>56000</v>
      </c>
      <c r="D101" s="8">
        <v>1.2694444444444446</v>
      </c>
      <c r="E101" s="4"/>
      <c r="F101" s="4"/>
      <c r="G101" s="8">
        <f>[1]!vpolyfit(C101,$C$44:$D$105,2,$C$43)</f>
        <v>1.2709487183392545</v>
      </c>
      <c r="H101" s="8">
        <f t="shared" si="0"/>
        <v>-0.0015042738948098933</v>
      </c>
      <c r="I101" s="7">
        <v>390</v>
      </c>
      <c r="J101" s="7">
        <v>-69.67</v>
      </c>
      <c r="K101" s="8">
        <v>0.008786732660752842</v>
      </c>
      <c r="L101" s="8">
        <v>113.8079464357256</v>
      </c>
      <c r="M101" s="7">
        <v>660.0681818181819</v>
      </c>
    </row>
    <row r="102" spans="3:13" ht="12.75">
      <c r="C102" s="4">
        <v>57000</v>
      </c>
      <c r="D102" s="8">
        <v>1.2104166666666667</v>
      </c>
      <c r="E102" s="4"/>
      <c r="F102" s="4"/>
      <c r="G102" s="8">
        <f>[1]!vpolyfit(C102,$C$44:$D$105,2,$C$43)</f>
        <v>1.2115427166460186</v>
      </c>
      <c r="H102" s="8">
        <f t="shared" si="0"/>
        <v>-0.0011260499793519507</v>
      </c>
      <c r="I102" s="7">
        <v>390</v>
      </c>
      <c r="J102" s="7">
        <v>-69.67</v>
      </c>
      <c r="K102" s="8">
        <v>0.00837812224408656</v>
      </c>
      <c r="L102" s="8">
        <v>119.35848760213773</v>
      </c>
      <c r="M102" s="7">
        <v>660.0681818181819</v>
      </c>
    </row>
    <row r="103" spans="3:13" ht="12.75">
      <c r="C103" s="4">
        <v>58000</v>
      </c>
      <c r="D103" s="8">
        <v>1.1541666666666666</v>
      </c>
      <c r="E103" s="4"/>
      <c r="F103" s="4"/>
      <c r="G103" s="8">
        <f>[1]!vpolyfit(C103,$C$44:$D$105,2,$C$43)</f>
        <v>1.154561799516154</v>
      </c>
      <c r="H103" s="8">
        <f t="shared" si="0"/>
        <v>-0.00039513284948733407</v>
      </c>
      <c r="I103" s="7">
        <v>390</v>
      </c>
      <c r="J103" s="7">
        <v>-69.67</v>
      </c>
      <c r="K103" s="8">
        <v>0.00798559885169848</v>
      </c>
      <c r="L103" s="8">
        <v>125.22542373729517</v>
      </c>
      <c r="M103" s="7">
        <v>660.0681818181819</v>
      </c>
    </row>
    <row r="104" spans="3:13" ht="12.75">
      <c r="C104" s="4">
        <v>59000</v>
      </c>
      <c r="D104" s="8">
        <v>1.1</v>
      </c>
      <c r="E104" s="4"/>
      <c r="F104" s="4"/>
      <c r="G104" s="8">
        <f>[1]!vpolyfit(C104,$C$44:$D$105,2,$C$43)</f>
        <v>1.0998229356597817</v>
      </c>
      <c r="H104" s="8">
        <f t="shared" si="0"/>
        <v>0.00017706434021835804</v>
      </c>
      <c r="I104" s="7">
        <v>390</v>
      </c>
      <c r="J104" s="7">
        <v>-69.67</v>
      </c>
      <c r="K104" s="8">
        <v>0.007615597293299881</v>
      </c>
      <c r="L104" s="8">
        <v>131.3094641808055</v>
      </c>
      <c r="M104" s="7">
        <v>660.0681818181819</v>
      </c>
    </row>
    <row r="105" spans="3:13" ht="12.75">
      <c r="C105" s="4">
        <v>60000</v>
      </c>
      <c r="D105" s="8">
        <v>1.0486111111111112</v>
      </c>
      <c r="E105" s="4"/>
      <c r="F105" s="4"/>
      <c r="G105" s="8">
        <f>[1]!vpolyfit(C105,$C$44:$D$105,2,$C$43)</f>
        <v>1.0471668464378308</v>
      </c>
      <c r="H105" s="8">
        <f t="shared" si="0"/>
        <v>0.0014442646732804043</v>
      </c>
      <c r="I105" s="7">
        <v>390</v>
      </c>
      <c r="J105" s="7">
        <v>-69.67</v>
      </c>
      <c r="K105" s="8">
        <v>0.007258465354323841</v>
      </c>
      <c r="L105" s="8">
        <v>137.7701692003398</v>
      </c>
      <c r="M105" s="7">
        <v>660.0681818181819</v>
      </c>
    </row>
  </sheetData>
  <mergeCells count="28">
    <mergeCell ref="C37:J37"/>
    <mergeCell ref="C6:H6"/>
    <mergeCell ref="C7:H7"/>
    <mergeCell ref="C8:H8"/>
    <mergeCell ref="C9:H9"/>
    <mergeCell ref="D28:K28"/>
    <mergeCell ref="C30:D30"/>
    <mergeCell ref="C15:H15"/>
    <mergeCell ref="C16:H16"/>
    <mergeCell ref="C17:H17"/>
    <mergeCell ref="C2:H2"/>
    <mergeCell ref="E3:H3"/>
    <mergeCell ref="E4:H4"/>
    <mergeCell ref="D27:K27"/>
    <mergeCell ref="C10:H10"/>
    <mergeCell ref="C12:H12"/>
    <mergeCell ref="C13:H13"/>
    <mergeCell ref="C14:H14"/>
    <mergeCell ref="D19:K19"/>
    <mergeCell ref="D20:K20"/>
    <mergeCell ref="D24:K24"/>
    <mergeCell ref="D25:K25"/>
    <mergeCell ref="D26:K26"/>
    <mergeCell ref="C3:D3"/>
    <mergeCell ref="C4:D4"/>
    <mergeCell ref="D21:K21"/>
    <mergeCell ref="D22:K22"/>
    <mergeCell ref="D23:K23"/>
  </mergeCells>
  <hyperlinks>
    <hyperlink ref="C17" r:id="rId1" display="http://www.aacode.com/mathematics.ht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B3:H74"/>
  <sheetViews>
    <sheetView workbookViewId="0" topLeftCell="A1">
      <selection activeCell="B1" sqref="B1"/>
    </sheetView>
  </sheetViews>
  <sheetFormatPr defaultColWidth="9.140625" defaultRowHeight="12.75"/>
  <cols>
    <col min="1" max="1" width="4.00390625" style="0" customWidth="1"/>
    <col min="2" max="2" width="11.421875" style="10" customWidth="1"/>
    <col min="3" max="3" width="11.421875" style="11" customWidth="1"/>
    <col min="4" max="5" width="11.421875" style="15" customWidth="1"/>
    <col min="6" max="7" width="11.421875" style="11" customWidth="1"/>
    <col min="8" max="8" width="11.421875" style="15" customWidth="1"/>
  </cols>
  <sheetData>
    <row r="2" ht="13.5" thickBot="1"/>
    <row r="3" spans="2:6" ht="12.75">
      <c r="B3" s="85" t="s">
        <v>0</v>
      </c>
      <c r="C3" s="86"/>
      <c r="D3" s="86"/>
      <c r="E3" s="86"/>
      <c r="F3" s="87"/>
    </row>
    <row r="4" spans="2:6" ht="12.75">
      <c r="B4" s="79" t="s">
        <v>59</v>
      </c>
      <c r="C4" s="80"/>
      <c r="D4" s="80"/>
      <c r="E4" s="80"/>
      <c r="F4" s="81"/>
    </row>
    <row r="5" spans="2:6" ht="12.75">
      <c r="B5" s="79" t="s">
        <v>1</v>
      </c>
      <c r="C5" s="80"/>
      <c r="D5" s="80"/>
      <c r="E5" s="80"/>
      <c r="F5" s="81"/>
    </row>
    <row r="6" spans="2:6" ht="12.75">
      <c r="B6" s="79" t="s">
        <v>2</v>
      </c>
      <c r="C6" s="80"/>
      <c r="D6" s="80"/>
      <c r="E6" s="80"/>
      <c r="F6" s="81"/>
    </row>
    <row r="7" spans="2:6" ht="13.5" customHeight="1" thickBot="1">
      <c r="B7" s="82" t="s">
        <v>3</v>
      </c>
      <c r="C7" s="83"/>
      <c r="D7" s="83"/>
      <c r="E7" s="83"/>
      <c r="F7" s="84"/>
    </row>
    <row r="9" spans="2:5" ht="12.75">
      <c r="B9" s="62" t="s">
        <v>38</v>
      </c>
      <c r="C9" s="62"/>
      <c r="D9" s="62"/>
      <c r="E9" s="62"/>
    </row>
    <row r="10" ht="12.75">
      <c r="H10" s="17" t="s">
        <v>36</v>
      </c>
    </row>
    <row r="11" spans="2:8" ht="12.75">
      <c r="B11" s="3" t="s">
        <v>28</v>
      </c>
      <c r="C11" s="12" t="s">
        <v>30</v>
      </c>
      <c r="D11" s="16" t="s">
        <v>10</v>
      </c>
      <c r="E11" s="16" t="s">
        <v>32</v>
      </c>
      <c r="F11" s="12" t="s">
        <v>26</v>
      </c>
      <c r="G11" s="12" t="s">
        <v>34</v>
      </c>
      <c r="H11" s="16" t="s">
        <v>35</v>
      </c>
    </row>
    <row r="12" spans="2:8" ht="12.75">
      <c r="B12" s="2" t="s">
        <v>29</v>
      </c>
      <c r="C12" s="13" t="s">
        <v>31</v>
      </c>
      <c r="D12" s="17" t="s">
        <v>39</v>
      </c>
      <c r="E12" s="17" t="s">
        <v>12</v>
      </c>
      <c r="F12" s="13" t="s">
        <v>27</v>
      </c>
      <c r="G12" s="13" t="s">
        <v>33</v>
      </c>
      <c r="H12" s="17" t="s">
        <v>37</v>
      </c>
    </row>
    <row r="13" spans="2:8" ht="12.75">
      <c r="B13" s="4">
        <v>-1000</v>
      </c>
      <c r="C13" s="8">
        <v>15.234722222222224</v>
      </c>
      <c r="D13" s="7">
        <v>522.2</v>
      </c>
      <c r="E13" s="7">
        <v>62.53</v>
      </c>
      <c r="F13" s="8">
        <v>0.07873633162722209</v>
      </c>
      <c r="G13" s="8">
        <v>12.7006171018293</v>
      </c>
      <c r="H13" s="7">
        <v>763.8409090909091</v>
      </c>
    </row>
    <row r="14" spans="2:8" ht="12.75">
      <c r="B14" s="4">
        <v>0</v>
      </c>
      <c r="C14" s="8">
        <v>14.695833333333333</v>
      </c>
      <c r="D14" s="7">
        <v>518.7</v>
      </c>
      <c r="E14" s="7">
        <v>59.03</v>
      </c>
      <c r="F14" s="8">
        <v>0.07647449601370716</v>
      </c>
      <c r="G14" s="8">
        <v>13.07625485783864</v>
      </c>
      <c r="H14" s="7">
        <v>761.25</v>
      </c>
    </row>
    <row r="15" spans="2:8" ht="12.75">
      <c r="B15" s="4">
        <v>1000</v>
      </c>
      <c r="C15" s="8">
        <v>14.172916666666667</v>
      </c>
      <c r="D15" s="7">
        <v>515.1</v>
      </c>
      <c r="E15" s="7">
        <v>55.43</v>
      </c>
      <c r="F15" s="8">
        <v>0.07426092147302685</v>
      </c>
      <c r="G15" s="8">
        <v>13.466032741907483</v>
      </c>
      <c r="H15" s="7">
        <v>758.590909090909</v>
      </c>
    </row>
    <row r="16" spans="2:8" ht="12.75">
      <c r="B16" s="4">
        <v>2000</v>
      </c>
      <c r="C16" s="8">
        <v>13.664583333333333</v>
      </c>
      <c r="D16" s="7">
        <v>511.5</v>
      </c>
      <c r="E16" s="7">
        <v>51.83</v>
      </c>
      <c r="F16" s="8">
        <v>0.07209882541003677</v>
      </c>
      <c r="G16" s="8">
        <v>13.869851475566362</v>
      </c>
      <c r="H16" s="7">
        <v>755.9318181818181</v>
      </c>
    </row>
    <row r="17" spans="2:8" ht="12.75">
      <c r="B17" s="4">
        <v>3000</v>
      </c>
      <c r="C17" s="8">
        <v>13.171527777777778</v>
      </c>
      <c r="D17" s="7">
        <v>508</v>
      </c>
      <c r="E17" s="7">
        <v>48.33</v>
      </c>
      <c r="F17" s="8">
        <v>0.06998499041988128</v>
      </c>
      <c r="G17" s="8">
        <v>14.288778122286072</v>
      </c>
      <c r="H17" s="7">
        <v>753.3409090909092</v>
      </c>
    </row>
    <row r="18" spans="2:8" ht="12.75">
      <c r="B18" s="4">
        <v>4000</v>
      </c>
      <c r="C18" s="8">
        <v>12.692361111111111</v>
      </c>
      <c r="D18" s="7">
        <v>504.4</v>
      </c>
      <c r="E18" s="7">
        <v>44.73</v>
      </c>
      <c r="F18" s="8">
        <v>0.06791619909770477</v>
      </c>
      <c r="G18" s="8">
        <v>14.724027747215244</v>
      </c>
      <c r="H18" s="7">
        <v>750.6818181818181</v>
      </c>
    </row>
    <row r="19" spans="2:8" ht="12.75">
      <c r="B19" s="4">
        <v>5000</v>
      </c>
      <c r="C19" s="8">
        <v>12.228472222222223</v>
      </c>
      <c r="D19" s="7">
        <v>500.8</v>
      </c>
      <c r="E19" s="7">
        <v>41.13</v>
      </c>
      <c r="F19" s="8">
        <v>0.06589888625321849</v>
      </c>
      <c r="G19" s="8">
        <v>15.174763290497344</v>
      </c>
      <c r="H19" s="7">
        <v>748.0227272727271</v>
      </c>
    </row>
    <row r="20" spans="2:8" ht="12.75">
      <c r="B20" s="4">
        <v>6000</v>
      </c>
      <c r="C20" s="8">
        <v>11.777777777777779</v>
      </c>
      <c r="D20" s="7">
        <v>497.3</v>
      </c>
      <c r="E20" s="7">
        <v>37.63</v>
      </c>
      <c r="F20" s="8">
        <v>0.06392661707671117</v>
      </c>
      <c r="G20" s="8">
        <v>15.642936318685722</v>
      </c>
      <c r="H20" s="7">
        <v>745.3636363636364</v>
      </c>
    </row>
    <row r="21" spans="2:8" ht="12.75">
      <c r="B21" s="4">
        <v>7000</v>
      </c>
      <c r="C21" s="8">
        <v>11.340972222222222</v>
      </c>
      <c r="D21" s="7">
        <v>493.7</v>
      </c>
      <c r="E21" s="7">
        <v>34.03</v>
      </c>
      <c r="F21" s="8">
        <v>0.0619993915681828</v>
      </c>
      <c r="G21" s="8">
        <v>16.12919054052759</v>
      </c>
      <c r="H21" s="7">
        <v>742.7045454545455</v>
      </c>
    </row>
    <row r="22" spans="2:8" ht="12.75">
      <c r="B22" s="4">
        <v>8000</v>
      </c>
      <c r="C22" s="8">
        <v>10.917361111111111</v>
      </c>
      <c r="D22" s="7">
        <v>490.2</v>
      </c>
      <c r="E22" s="7">
        <v>30.53</v>
      </c>
      <c r="F22" s="8">
        <v>0.0601172097276334</v>
      </c>
      <c r="G22" s="8">
        <v>16.634171887394523</v>
      </c>
      <c r="H22" s="7">
        <v>739.9772727272727</v>
      </c>
    </row>
    <row r="23" spans="2:8" ht="12.75">
      <c r="B23" s="4">
        <v>9000</v>
      </c>
      <c r="C23" s="8">
        <v>10.50625</v>
      </c>
      <c r="D23" s="7">
        <v>486.6</v>
      </c>
      <c r="E23" s="7">
        <v>26.93</v>
      </c>
      <c r="F23" s="8">
        <v>0.05827685415020733</v>
      </c>
      <c r="G23" s="8">
        <v>17.159471192843075</v>
      </c>
      <c r="H23" s="7">
        <v>737.3181818181819</v>
      </c>
    </row>
    <row r="24" spans="2:8" ht="12.75">
      <c r="B24" s="4">
        <v>10000</v>
      </c>
      <c r="C24" s="8">
        <v>10.108333333333333</v>
      </c>
      <c r="D24" s="7">
        <v>483</v>
      </c>
      <c r="E24" s="7">
        <v>23.33</v>
      </c>
      <c r="F24" s="8">
        <v>0.0564815422407602</v>
      </c>
      <c r="G24" s="8">
        <v>17.704898986953385</v>
      </c>
      <c r="H24" s="7">
        <v>734.5909090909092</v>
      </c>
    </row>
    <row r="25" spans="2:8" ht="12.75">
      <c r="B25" s="4">
        <v>11000</v>
      </c>
      <c r="C25" s="8">
        <v>9.722916666666666</v>
      </c>
      <c r="D25" s="7">
        <v>479.5</v>
      </c>
      <c r="E25" s="7">
        <v>19.83</v>
      </c>
      <c r="F25" s="8">
        <v>0.05473127399929205</v>
      </c>
      <c r="G25" s="8">
        <v>18.271089396035894</v>
      </c>
      <c r="H25" s="7">
        <v>731.8636363636365</v>
      </c>
    </row>
    <row r="26" spans="2:8" ht="12.75">
      <c r="B26" s="4">
        <v>12000</v>
      </c>
      <c r="C26" s="8">
        <v>9.348611111111111</v>
      </c>
      <c r="D26" s="7">
        <v>475.9</v>
      </c>
      <c r="E26" s="7">
        <v>16.23</v>
      </c>
      <c r="F26" s="8">
        <v>0.0530228320209472</v>
      </c>
      <c r="G26" s="8">
        <v>18.859799861405744</v>
      </c>
      <c r="H26" s="7">
        <v>729.1363636363637</v>
      </c>
    </row>
    <row r="27" spans="2:8" ht="12.75">
      <c r="B27" s="4">
        <v>13000</v>
      </c>
      <c r="C27" s="8">
        <v>8.986805555555556</v>
      </c>
      <c r="D27" s="7">
        <v>472.3</v>
      </c>
      <c r="E27" s="7">
        <v>12.63</v>
      </c>
      <c r="F27" s="8">
        <v>0.05135299890087004</v>
      </c>
      <c r="G27" s="8">
        <v>19.473059439632017</v>
      </c>
      <c r="H27" s="7">
        <v>726.409090909091</v>
      </c>
    </row>
    <row r="28" spans="2:8" ht="12.75">
      <c r="B28" s="4">
        <v>14000</v>
      </c>
      <c r="C28" s="8">
        <v>8.636111111111111</v>
      </c>
      <c r="D28" s="7">
        <v>468.8</v>
      </c>
      <c r="E28" s="7">
        <v>9.13</v>
      </c>
      <c r="F28" s="8">
        <v>0.04972499204391621</v>
      </c>
      <c r="G28" s="8">
        <v>20.1106115636342</v>
      </c>
      <c r="H28" s="7">
        <v>723.6818181818182</v>
      </c>
    </row>
    <row r="29" spans="2:8" ht="12.75">
      <c r="B29" s="4">
        <v>15000</v>
      </c>
      <c r="C29" s="8">
        <v>8.297222222222222</v>
      </c>
      <c r="D29" s="7">
        <v>465.2</v>
      </c>
      <c r="E29" s="7">
        <v>5.529999999999973</v>
      </c>
      <c r="F29" s="8">
        <v>0.04813881145008569</v>
      </c>
      <c r="G29" s="8">
        <v>20.773259037292245</v>
      </c>
      <c r="H29" s="7">
        <v>720.9545454545455</v>
      </c>
    </row>
    <row r="30" spans="2:8" ht="12.75">
      <c r="B30" s="4">
        <v>16000</v>
      </c>
      <c r="C30" s="8">
        <v>7.96875</v>
      </c>
      <c r="D30" s="7">
        <v>461.7</v>
      </c>
      <c r="E30" s="7">
        <v>2.0299999999999727</v>
      </c>
      <c r="F30" s="8">
        <v>0.04658802230966721</v>
      </c>
      <c r="G30" s="8">
        <v>21.464744593644102</v>
      </c>
      <c r="H30" s="7">
        <v>718.1590909090909</v>
      </c>
    </row>
    <row r="31" spans="2:8" ht="12.75">
      <c r="B31" s="4">
        <v>17000</v>
      </c>
      <c r="C31" s="8">
        <v>7.6506944444444445</v>
      </c>
      <c r="D31" s="7">
        <v>458.1</v>
      </c>
      <c r="E31" s="7">
        <v>-1.5699999999999932</v>
      </c>
      <c r="F31" s="8">
        <v>0.045079059432372046</v>
      </c>
      <c r="G31" s="8">
        <v>22.18324899835605</v>
      </c>
      <c r="H31" s="7">
        <v>715.3636363636364</v>
      </c>
    </row>
    <row r="32" spans="2:8" ht="12.75">
      <c r="B32" s="4">
        <v>18000</v>
      </c>
      <c r="C32" s="8">
        <v>7.34375</v>
      </c>
      <c r="D32" s="7">
        <v>454.5</v>
      </c>
      <c r="E32" s="7">
        <v>-5.170000000000016</v>
      </c>
      <c r="F32" s="8">
        <v>0.04360548800848892</v>
      </c>
      <c r="G32" s="8">
        <v>22.932893213013106</v>
      </c>
      <c r="H32" s="7">
        <v>712.5681818181818</v>
      </c>
    </row>
    <row r="33" spans="2:8" ht="12.75">
      <c r="B33" s="4">
        <v>19000</v>
      </c>
      <c r="C33" s="8">
        <v>7.046527777777778</v>
      </c>
      <c r="D33" s="7">
        <v>451</v>
      </c>
      <c r="E33" s="7">
        <v>-8.670000000000016</v>
      </c>
      <c r="F33" s="8">
        <v>0.04217052544287348</v>
      </c>
      <c r="G33" s="8">
        <v>23.713244961926193</v>
      </c>
      <c r="H33" s="7">
        <v>709.7727272727273</v>
      </c>
    </row>
    <row r="34" spans="2:8" ht="12.75">
      <c r="B34" s="4">
        <v>20000</v>
      </c>
      <c r="C34" s="8">
        <v>6.759027777777778</v>
      </c>
      <c r="D34" s="7">
        <v>447.4</v>
      </c>
      <c r="E34" s="7">
        <v>-12.27</v>
      </c>
      <c r="F34" s="8">
        <v>0.04077417173552573</v>
      </c>
      <c r="G34" s="8">
        <v>24.52532957594623</v>
      </c>
      <c r="H34" s="7">
        <v>706.9772727272729</v>
      </c>
    </row>
    <row r="35" spans="2:8" ht="12.75">
      <c r="B35" s="4">
        <v>21000</v>
      </c>
      <c r="C35" s="8">
        <v>6.48125</v>
      </c>
      <c r="D35" s="7">
        <v>443.9</v>
      </c>
      <c r="E35" s="7">
        <v>-15.77</v>
      </c>
      <c r="F35" s="8">
        <v>0.03940999207673436</v>
      </c>
      <c r="G35" s="8">
        <v>25.374275591147576</v>
      </c>
      <c r="H35" s="7">
        <v>704.1818181818181</v>
      </c>
    </row>
    <row r="36" spans="2:8" ht="12.75">
      <c r="B36" s="4">
        <v>22000</v>
      </c>
      <c r="C36" s="8">
        <v>6.2125</v>
      </c>
      <c r="D36" s="7">
        <v>440.3</v>
      </c>
      <c r="E36" s="7">
        <v>-19.37</v>
      </c>
      <c r="F36" s="8">
        <v>0.03808120387135504</v>
      </c>
      <c r="G36" s="8">
        <v>26.25967402128816</v>
      </c>
      <c r="H36" s="7">
        <v>701.3181818181818</v>
      </c>
    </row>
    <row r="37" spans="2:8" ht="12.75">
      <c r="B37" s="4">
        <v>23000</v>
      </c>
      <c r="C37" s="8">
        <v>5.952777777777778</v>
      </c>
      <c r="D37" s="7">
        <v>436.7</v>
      </c>
      <c r="E37" s="7">
        <v>-22.97</v>
      </c>
      <c r="F37" s="8">
        <v>0.036791024524243404</v>
      </c>
      <c r="G37" s="8">
        <v>27.18054234507797</v>
      </c>
      <c r="H37" s="7">
        <v>698.5227272727273</v>
      </c>
    </row>
    <row r="38" spans="2:8" ht="12.75">
      <c r="B38" s="4">
        <v>24000</v>
      </c>
      <c r="C38" s="8">
        <v>5.702777777777778</v>
      </c>
      <c r="D38" s="7">
        <v>433.2</v>
      </c>
      <c r="E38" s="7">
        <v>-26.47</v>
      </c>
      <c r="F38" s="8">
        <v>0.03552980182083252</v>
      </c>
      <c r="G38" s="8">
        <v>28.145386372902895</v>
      </c>
      <c r="H38" s="7">
        <v>695.6590909090909</v>
      </c>
    </row>
    <row r="39" spans="2:8" ht="12.75">
      <c r="B39" s="4">
        <v>25000</v>
      </c>
      <c r="C39" s="8">
        <v>5.460416666666666</v>
      </c>
      <c r="D39" s="7">
        <v>429.6</v>
      </c>
      <c r="E39" s="7">
        <v>-30.07</v>
      </c>
      <c r="F39" s="8">
        <v>0.034307187975689324</v>
      </c>
      <c r="G39" s="8">
        <v>29.14841055199912</v>
      </c>
      <c r="H39" s="7">
        <v>692.7954545454545</v>
      </c>
    </row>
    <row r="40" spans="2:8" ht="12.75">
      <c r="B40" s="4">
        <v>26000</v>
      </c>
      <c r="C40" s="8">
        <v>5.227083333333334</v>
      </c>
      <c r="D40" s="7">
        <v>426.1</v>
      </c>
      <c r="E40" s="7">
        <v>-33.57</v>
      </c>
      <c r="F40" s="8">
        <v>0.033113530774246884</v>
      </c>
      <c r="G40" s="8">
        <v>30.19913541740834</v>
      </c>
      <c r="H40" s="7">
        <v>689.9318181818181</v>
      </c>
    </row>
    <row r="41" spans="2:8" ht="12.75">
      <c r="B41" s="4">
        <v>27000</v>
      </c>
      <c r="C41" s="8">
        <v>5.002083333333333</v>
      </c>
      <c r="D41" s="7">
        <v>422.5</v>
      </c>
      <c r="E41" s="7">
        <v>-37.17</v>
      </c>
      <c r="F41" s="8">
        <v>0.03195204762136084</v>
      </c>
      <c r="G41" s="8">
        <v>31.296898773131268</v>
      </c>
      <c r="H41" s="7">
        <v>687.0681818181819</v>
      </c>
    </row>
    <row r="42" spans="2:8" ht="12.75">
      <c r="B42" s="4">
        <v>28000</v>
      </c>
      <c r="C42" s="8">
        <v>4.784722222222222</v>
      </c>
      <c r="D42" s="7">
        <v>419</v>
      </c>
      <c r="E42" s="7">
        <v>-40.67</v>
      </c>
      <c r="F42" s="8">
        <v>0.0308227385170312</v>
      </c>
      <c r="G42" s="8">
        <v>32.443580554902574</v>
      </c>
      <c r="H42" s="7">
        <v>684.1363636363636</v>
      </c>
    </row>
    <row r="43" spans="2:8" ht="12.75">
      <c r="B43" s="4">
        <v>29000</v>
      </c>
      <c r="C43" s="8">
        <v>4.575</v>
      </c>
      <c r="D43" s="7">
        <v>415.4</v>
      </c>
      <c r="E43" s="7">
        <v>-44.27</v>
      </c>
      <c r="F43" s="8">
        <v>0.029725603461257962</v>
      </c>
      <c r="G43" s="8">
        <v>33.641032765014245</v>
      </c>
      <c r="H43" s="7">
        <v>681.2045454545455</v>
      </c>
    </row>
    <row r="44" spans="2:8" ht="12.75">
      <c r="B44" s="4">
        <v>30000</v>
      </c>
      <c r="C44" s="8">
        <v>4.372916666666667</v>
      </c>
      <c r="D44" s="7">
        <v>411.8</v>
      </c>
      <c r="E44" s="7">
        <v>-47.87</v>
      </c>
      <c r="F44" s="8">
        <v>0.028657425049185482</v>
      </c>
      <c r="G44" s="8">
        <v>34.89497044077317</v>
      </c>
      <c r="H44" s="7">
        <v>678.2727272727273</v>
      </c>
    </row>
    <row r="45" spans="2:8" ht="12.75">
      <c r="B45" s="4">
        <v>31000</v>
      </c>
      <c r="C45" s="8">
        <v>4.177777777777778</v>
      </c>
      <c r="D45" s="7">
        <v>408.3</v>
      </c>
      <c r="E45" s="7">
        <v>-51.37</v>
      </c>
      <c r="F45" s="8">
        <v>0.027618203280813762</v>
      </c>
      <c r="G45" s="8">
        <v>36.20800346178549</v>
      </c>
      <c r="H45" s="7">
        <v>675.3409090909091</v>
      </c>
    </row>
    <row r="46" spans="2:8" ht="12.75">
      <c r="B46" s="4">
        <v>32000</v>
      </c>
      <c r="C46" s="8">
        <v>3.990277777777778</v>
      </c>
      <c r="D46" s="7">
        <v>404.7</v>
      </c>
      <c r="E46" s="7">
        <v>-54.97</v>
      </c>
      <c r="F46" s="8">
        <v>0.026607938156142805</v>
      </c>
      <c r="G46" s="8">
        <v>37.582769252232964</v>
      </c>
      <c r="H46" s="7">
        <v>672.4090909090909</v>
      </c>
    </row>
    <row r="47" spans="2:8" ht="12.75">
      <c r="B47" s="4">
        <v>33000</v>
      </c>
      <c r="C47" s="8">
        <v>3.8090277777777777</v>
      </c>
      <c r="D47" s="7">
        <v>401.2</v>
      </c>
      <c r="E47" s="7">
        <v>-58.47</v>
      </c>
      <c r="F47" s="8">
        <v>0.02562984708002824</v>
      </c>
      <c r="G47" s="8">
        <v>39.01701000702569</v>
      </c>
      <c r="H47" s="7">
        <v>669.4772727272727</v>
      </c>
    </row>
    <row r="48" spans="2:8" ht="12.75">
      <c r="B48" s="4">
        <v>34000</v>
      </c>
      <c r="C48" s="8">
        <v>3.6354166666666665</v>
      </c>
      <c r="D48" s="7">
        <v>397.6</v>
      </c>
      <c r="E48" s="7">
        <v>-62.07</v>
      </c>
      <c r="F48" s="8">
        <v>0.024677495242758803</v>
      </c>
      <c r="G48" s="8">
        <v>40.52275120156018</v>
      </c>
      <c r="H48" s="7">
        <v>666.4772727272727</v>
      </c>
    </row>
    <row r="49" spans="2:8" ht="12.75">
      <c r="B49" s="4">
        <v>35000</v>
      </c>
      <c r="C49" s="8">
        <v>3.4673611111111113</v>
      </c>
      <c r="D49" s="7">
        <v>394.1</v>
      </c>
      <c r="E49" s="7">
        <v>-65.57</v>
      </c>
      <c r="F49" s="8">
        <v>0.023750882644334483</v>
      </c>
      <c r="G49" s="8">
        <v>42.10369841722658</v>
      </c>
      <c r="H49" s="7">
        <v>663.4772727272727</v>
      </c>
    </row>
    <row r="50" spans="2:8" ht="12.75">
      <c r="B50" s="4">
        <v>36000</v>
      </c>
      <c r="C50" s="8">
        <v>3.30625</v>
      </c>
      <c r="D50" s="7">
        <v>390.5</v>
      </c>
      <c r="E50" s="7">
        <v>-69.17</v>
      </c>
      <c r="F50" s="8">
        <v>0.02285322668961092</v>
      </c>
      <c r="G50" s="8">
        <v>43.757497073907736</v>
      </c>
      <c r="H50" s="7">
        <v>660.4772727272727</v>
      </c>
    </row>
    <row r="51" spans="2:8" ht="12.75">
      <c r="B51" s="4">
        <v>37000</v>
      </c>
      <c r="C51" s="8">
        <v>3.152083333333333</v>
      </c>
      <c r="D51" s="7">
        <v>390</v>
      </c>
      <c r="E51" s="7">
        <v>-69.67</v>
      </c>
      <c r="F51" s="8">
        <v>0.0218140049212392</v>
      </c>
      <c r="G51" s="8">
        <v>45.8421093976352</v>
      </c>
      <c r="H51" s="7">
        <v>660.0681818181819</v>
      </c>
    </row>
    <row r="52" spans="2:8" ht="12.75">
      <c r="B52" s="4">
        <v>38000</v>
      </c>
      <c r="C52" s="8">
        <v>3.004166666666667</v>
      </c>
      <c r="D52" s="7">
        <v>390</v>
      </c>
      <c r="E52" s="7">
        <v>-69.67</v>
      </c>
      <c r="F52" s="8">
        <v>0.02079408758200132</v>
      </c>
      <c r="G52" s="8">
        <v>48.090592869560055</v>
      </c>
      <c r="H52" s="7">
        <v>660.0681818181819</v>
      </c>
    </row>
    <row r="53" spans="2:8" ht="12.75">
      <c r="B53" s="4">
        <v>39000</v>
      </c>
      <c r="C53" s="8">
        <v>2.863888888888889</v>
      </c>
      <c r="D53" s="7">
        <v>390</v>
      </c>
      <c r="E53" s="7">
        <v>-69.67</v>
      </c>
      <c r="F53" s="8">
        <v>0.01982243131559804</v>
      </c>
      <c r="G53" s="8">
        <v>50.44789834701618</v>
      </c>
      <c r="H53" s="7">
        <v>660.0681818181819</v>
      </c>
    </row>
    <row r="54" spans="2:8" ht="12.75">
      <c r="B54" s="4">
        <v>40000</v>
      </c>
      <c r="C54" s="8">
        <v>2.729861111111111</v>
      </c>
      <c r="D54" s="7">
        <v>390</v>
      </c>
      <c r="E54" s="7">
        <v>-69.67</v>
      </c>
      <c r="F54" s="8">
        <v>0.01889581871717372</v>
      </c>
      <c r="G54" s="8">
        <v>52.92176089153186</v>
      </c>
      <c r="H54" s="7">
        <v>660.0681818181819</v>
      </c>
    </row>
    <row r="55" spans="2:8" ht="12.75">
      <c r="B55" s="4">
        <v>41000</v>
      </c>
      <c r="C55" s="8">
        <v>2.6020833333333333</v>
      </c>
      <c r="D55" s="7">
        <v>390</v>
      </c>
      <c r="E55" s="7">
        <v>-69.67</v>
      </c>
      <c r="F55" s="8">
        <v>0.01801103238187272</v>
      </c>
      <c r="G55" s="8">
        <v>55.52152585136953</v>
      </c>
      <c r="H55" s="7">
        <v>660.0681818181819</v>
      </c>
    </row>
    <row r="56" spans="2:8" ht="12.75">
      <c r="B56" s="4">
        <v>42000</v>
      </c>
      <c r="C56" s="8">
        <v>2.4805555555555556</v>
      </c>
      <c r="D56" s="7">
        <v>390</v>
      </c>
      <c r="E56" s="7">
        <v>-69.67</v>
      </c>
      <c r="F56" s="8">
        <v>0.01716807230969504</v>
      </c>
      <c r="G56" s="8">
        <v>58.24765774287231</v>
      </c>
      <c r="H56" s="7">
        <v>660.0681818181819</v>
      </c>
    </row>
    <row r="57" spans="2:8" ht="12.75">
      <c r="B57" s="4">
        <v>43000</v>
      </c>
      <c r="C57" s="8">
        <v>2.3645833333333335</v>
      </c>
      <c r="D57" s="7">
        <v>390</v>
      </c>
      <c r="E57" s="7">
        <v>-69.67</v>
      </c>
      <c r="F57" s="8">
        <v>0.01636693850064068</v>
      </c>
      <c r="G57" s="8">
        <v>61.09878154432213</v>
      </c>
      <c r="H57" s="7">
        <v>660.0681818181819</v>
      </c>
    </row>
    <row r="58" spans="2:8" ht="12.75">
      <c r="B58" s="4">
        <v>44000</v>
      </c>
      <c r="C58" s="8">
        <v>2.254166666666667</v>
      </c>
      <c r="D58" s="7">
        <v>390</v>
      </c>
      <c r="E58" s="7">
        <v>-69.67</v>
      </c>
      <c r="F58" s="8">
        <v>0.015601196144998362</v>
      </c>
      <c r="G58" s="8">
        <v>64.09764935367429</v>
      </c>
      <c r="H58" s="7">
        <v>660.0681818181819</v>
      </c>
    </row>
    <row r="59" spans="2:8" ht="12.75">
      <c r="B59" s="4">
        <v>45000</v>
      </c>
      <c r="C59" s="8">
        <v>2.148611111111111</v>
      </c>
      <c r="D59" s="7">
        <v>390</v>
      </c>
      <c r="E59" s="7">
        <v>-69.67</v>
      </c>
      <c r="F59" s="8">
        <v>0.014874062647623722</v>
      </c>
      <c r="G59" s="8">
        <v>67.23112734500684</v>
      </c>
      <c r="H59" s="7">
        <v>660.0681818181819</v>
      </c>
    </row>
    <row r="60" spans="2:8" ht="12.75">
      <c r="B60" s="4">
        <v>46000</v>
      </c>
      <c r="C60" s="8">
        <v>2.048611111111111</v>
      </c>
      <c r="D60" s="7">
        <v>390</v>
      </c>
      <c r="E60" s="7">
        <v>-69.67</v>
      </c>
      <c r="F60" s="8">
        <v>0.014179103198805481</v>
      </c>
      <c r="G60" s="8">
        <v>70.52632215020799</v>
      </c>
      <c r="H60" s="7">
        <v>660.0681818181819</v>
      </c>
    </row>
    <row r="61" spans="2:8" ht="12.75">
      <c r="B61" s="4">
        <v>47000</v>
      </c>
      <c r="C61" s="8">
        <v>1.9527777777777777</v>
      </c>
      <c r="D61" s="7">
        <v>390</v>
      </c>
      <c r="E61" s="7">
        <v>-69.67</v>
      </c>
      <c r="F61" s="8">
        <v>0.01351631779854364</v>
      </c>
      <c r="G61" s="8">
        <v>73.98464692120129</v>
      </c>
      <c r="H61" s="7">
        <v>660.0681818181819</v>
      </c>
    </row>
    <row r="62" spans="2:8" ht="12.75">
      <c r="B62" s="4">
        <v>48000</v>
      </c>
      <c r="C62" s="8">
        <v>1.8618055555555557</v>
      </c>
      <c r="D62" s="7">
        <v>390</v>
      </c>
      <c r="E62" s="7">
        <v>-69.67</v>
      </c>
      <c r="F62" s="8">
        <v>0.0128857064468382</v>
      </c>
      <c r="G62" s="8">
        <v>77.60536871809404</v>
      </c>
      <c r="H62" s="7">
        <v>660.0681818181819</v>
      </c>
    </row>
    <row r="63" spans="2:8" ht="12.75">
      <c r="B63" s="4">
        <v>49000</v>
      </c>
      <c r="C63" s="8">
        <v>1.7743055555555556</v>
      </c>
      <c r="D63" s="7">
        <v>390</v>
      </c>
      <c r="E63" s="7">
        <v>-69.67</v>
      </c>
      <c r="F63" s="8">
        <v>0.012280834333977881</v>
      </c>
      <c r="G63" s="8">
        <v>81.42769235419613</v>
      </c>
      <c r="H63" s="7">
        <v>660.0681818181819</v>
      </c>
    </row>
    <row r="64" spans="2:8" ht="12.75">
      <c r="B64" s="4">
        <v>50000</v>
      </c>
      <c r="C64" s="8">
        <v>1.6916666666666667</v>
      </c>
      <c r="D64" s="7">
        <v>390</v>
      </c>
      <c r="E64" s="7">
        <v>-69.67</v>
      </c>
      <c r="F64" s="8">
        <v>0.011708136269673961</v>
      </c>
      <c r="G64" s="8">
        <v>85.41069022148025</v>
      </c>
      <c r="H64" s="7">
        <v>660.0681818181819</v>
      </c>
    </row>
    <row r="65" spans="2:8" ht="12.75">
      <c r="B65" s="4">
        <v>51000</v>
      </c>
      <c r="C65" s="8">
        <v>1.6125</v>
      </c>
      <c r="D65" s="7">
        <v>390</v>
      </c>
      <c r="E65" s="7">
        <v>-69.67</v>
      </c>
      <c r="F65" s="8">
        <v>0.01116117744421516</v>
      </c>
      <c r="G65" s="8">
        <v>89.59628184374938</v>
      </c>
      <c r="H65" s="7">
        <v>660.0681818181819</v>
      </c>
    </row>
    <row r="66" spans="2:8" ht="12.75">
      <c r="B66" s="4">
        <v>52000</v>
      </c>
      <c r="C66" s="8">
        <v>1.5375</v>
      </c>
      <c r="D66" s="7">
        <v>390</v>
      </c>
      <c r="E66" s="7">
        <v>-69.67</v>
      </c>
      <c r="F66" s="8">
        <v>0.010639957857601481</v>
      </c>
      <c r="G66" s="8">
        <v>93.98533465859286</v>
      </c>
      <c r="H66" s="7">
        <v>660.0681818181819</v>
      </c>
    </row>
    <row r="67" spans="2:8" ht="12.75">
      <c r="B67" s="4">
        <v>53000</v>
      </c>
      <c r="C67" s="8">
        <v>1.4652777777777777</v>
      </c>
      <c r="D67" s="7">
        <v>390</v>
      </c>
      <c r="E67" s="7">
        <v>-69.67</v>
      </c>
      <c r="F67" s="8">
        <v>0.010144477509832921</v>
      </c>
      <c r="G67" s="8">
        <v>98.57580136884447</v>
      </c>
      <c r="H67" s="7">
        <v>660.0681818181819</v>
      </c>
    </row>
    <row r="68" spans="2:8" ht="12.75">
      <c r="B68" s="4">
        <v>54000</v>
      </c>
      <c r="C68" s="8">
        <v>1.3972222222222221</v>
      </c>
      <c r="D68" s="7">
        <v>390</v>
      </c>
      <c r="E68" s="7">
        <v>-69.67</v>
      </c>
      <c r="F68" s="8">
        <v>0.00967151899605384</v>
      </c>
      <c r="G68" s="8">
        <v>103.39637448967619</v>
      </c>
      <c r="H68" s="7">
        <v>660.0681818181819</v>
      </c>
    </row>
    <row r="69" spans="2:8" ht="12.75">
      <c r="B69" s="4">
        <v>55000</v>
      </c>
      <c r="C69" s="8">
        <v>1.3319444444444446</v>
      </c>
      <c r="D69" s="7">
        <v>390</v>
      </c>
      <c r="E69" s="7">
        <v>-69.67</v>
      </c>
      <c r="F69" s="8">
        <v>0.009217864911408602</v>
      </c>
      <c r="G69" s="8">
        <v>108.48499187293773</v>
      </c>
      <c r="H69" s="7">
        <v>660.0681818181819</v>
      </c>
    </row>
    <row r="70" spans="2:8" ht="12.75">
      <c r="B70" s="4">
        <v>56000</v>
      </c>
      <c r="C70" s="8">
        <v>1.2694444444444446</v>
      </c>
      <c r="D70" s="7">
        <v>390</v>
      </c>
      <c r="E70" s="7">
        <v>-69.67</v>
      </c>
      <c r="F70" s="8">
        <v>0.008786732660752842</v>
      </c>
      <c r="G70" s="8">
        <v>113.8079464357256</v>
      </c>
      <c r="H70" s="7">
        <v>660.0681818181819</v>
      </c>
    </row>
    <row r="71" spans="2:8" ht="12.75">
      <c r="B71" s="4">
        <v>57000</v>
      </c>
      <c r="C71" s="8">
        <v>1.2104166666666667</v>
      </c>
      <c r="D71" s="7">
        <v>390</v>
      </c>
      <c r="E71" s="7">
        <v>-69.67</v>
      </c>
      <c r="F71" s="8">
        <v>0.00837812224408656</v>
      </c>
      <c r="G71" s="8">
        <v>119.35848760213773</v>
      </c>
      <c r="H71" s="7">
        <v>660.0681818181819</v>
      </c>
    </row>
    <row r="72" spans="2:8" ht="12.75">
      <c r="B72" s="4">
        <v>58000</v>
      </c>
      <c r="C72" s="8">
        <v>1.1541666666666666</v>
      </c>
      <c r="D72" s="7">
        <v>390</v>
      </c>
      <c r="E72" s="7">
        <v>-69.67</v>
      </c>
      <c r="F72" s="8">
        <v>0.00798559885169848</v>
      </c>
      <c r="G72" s="8">
        <v>125.22542373729517</v>
      </c>
      <c r="H72" s="7">
        <v>660.0681818181819</v>
      </c>
    </row>
    <row r="73" spans="2:8" ht="12.75">
      <c r="B73" s="4">
        <v>59000</v>
      </c>
      <c r="C73" s="8">
        <v>1.1</v>
      </c>
      <c r="D73" s="7">
        <v>390</v>
      </c>
      <c r="E73" s="7">
        <v>-69.67</v>
      </c>
      <c r="F73" s="8">
        <v>0.007615597293299881</v>
      </c>
      <c r="G73" s="8">
        <v>131.3094641808055</v>
      </c>
      <c r="H73" s="7">
        <v>660.0681818181819</v>
      </c>
    </row>
    <row r="74" spans="2:8" ht="12.75">
      <c r="B74" s="4">
        <v>60000</v>
      </c>
      <c r="C74" s="8">
        <v>1.0486111111111112</v>
      </c>
      <c r="D74" s="7">
        <v>390</v>
      </c>
      <c r="E74" s="7">
        <v>-69.67</v>
      </c>
      <c r="F74" s="8">
        <v>0.007258465354323841</v>
      </c>
      <c r="G74" s="8">
        <v>137.7701692003398</v>
      </c>
      <c r="H74" s="7">
        <v>660.0681818181819</v>
      </c>
    </row>
  </sheetData>
  <mergeCells count="6">
    <mergeCell ref="B6:F6"/>
    <mergeCell ref="B7:F7"/>
    <mergeCell ref="B9:E9"/>
    <mergeCell ref="B3:F3"/>
    <mergeCell ref="B4:F4"/>
    <mergeCell ref="B5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Riddle</dc:creator>
  <cp:keywords/>
  <dc:description/>
  <cp:lastModifiedBy>Rick Becker</cp:lastModifiedBy>
  <dcterms:created xsi:type="dcterms:W3CDTF">2005-08-22T21:21:12Z</dcterms:created>
  <dcterms:modified xsi:type="dcterms:W3CDTF">2006-08-03T15:30:33Z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