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860" windowHeight="11640" activeTab="0"/>
  </bookViews>
  <sheets>
    <sheet name="AAcode RTD" sheetId="1" r:id="rId1"/>
    <sheet name="AAcode Tabl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<sst xmlns="http://schemas.openxmlformats.org/spreadsheetml/2006/main" count="139" uniqueCount="74">
  <si>
    <t>Ro</t>
  </si>
  <si>
    <t>Alpha</t>
  </si>
  <si>
    <t>Delta</t>
  </si>
  <si>
    <t>C</t>
  </si>
  <si>
    <t>A</t>
  </si>
  <si>
    <t>B</t>
  </si>
  <si>
    <t>Rt</t>
  </si>
  <si>
    <t>T</t>
  </si>
  <si>
    <t>Rt=Ro*(1+A*T+B*T2-100*C*T3+C*T4</t>
  </si>
  <si>
    <t>Theoretical</t>
  </si>
  <si>
    <t>Error</t>
  </si>
  <si>
    <t>A=Alpha+Alpha*Delta/100</t>
  </si>
  <si>
    <t>B=-Alpha*Delta/100^2</t>
  </si>
  <si>
    <t>Delta=R(0)*(1+Alpha*260)-R(260))/(4.16*R(0)*Alpha)</t>
  </si>
  <si>
    <t>Ohms</t>
  </si>
  <si>
    <t>Alpha=(R(100)-R(0))/(100*R(0))</t>
  </si>
  <si>
    <t>Beta=0.10863 &lt; 0 C, &gt;0 C = 0</t>
  </si>
  <si>
    <t>Degrees C</t>
  </si>
  <si>
    <t>Factor</t>
  </si>
  <si>
    <t>C&lt;0</t>
  </si>
  <si>
    <t>Enter Vendor Data on Sensor</t>
  </si>
  <si>
    <t>Degrees</t>
  </si>
  <si>
    <t>R .00385 Sensor</t>
  </si>
  <si>
    <t>Data</t>
  </si>
  <si>
    <t>C=-Alpha*Beta/100^4 for Temperatures Below 0 C</t>
  </si>
  <si>
    <t>Copyright and License Notice</t>
  </si>
  <si>
    <t>It can be used for any purpose except for Competitive Bidding</t>
  </si>
  <si>
    <t>This Program is Supplied to Illustrate the Use of AAcode SuperTable®</t>
  </si>
  <si>
    <t>No Warranty is offered for any purpose.  Confirm all calculations by other means.</t>
  </si>
  <si>
    <t>Calculated Error</t>
  </si>
  <si>
    <t xml:space="preserve">Measured Ohms </t>
  </si>
  <si>
    <t>Enter *</t>
  </si>
  <si>
    <t>*</t>
  </si>
  <si>
    <t>Project Number</t>
  </si>
  <si>
    <t>Customer:</t>
  </si>
  <si>
    <t>Contact:</t>
  </si>
  <si>
    <t>Prepared:</t>
  </si>
  <si>
    <t>Current Date:</t>
  </si>
  <si>
    <t>Program By</t>
  </si>
  <si>
    <t>enter</t>
  </si>
  <si>
    <t>Operating Note</t>
  </si>
  <si>
    <t>http://www.aacode.com/mathematics.htm</t>
  </si>
  <si>
    <t>Ohms (AAcode)</t>
  </si>
  <si>
    <t>This program Illustrates the use of the AAcode® function vspline©</t>
  </si>
  <si>
    <t>AAcode can be downloaded from http://www.aacode.com</t>
  </si>
  <si>
    <t>Comment</t>
  </si>
  <si>
    <t>Callendar-Van Dusen Calculation 100 Ohm Platinum RTD, R 0.00385 Curve</t>
  </si>
  <si>
    <t>Beta</t>
  </si>
  <si>
    <t>C&gt;=0</t>
  </si>
  <si>
    <t>C=0 Above 0 C</t>
  </si>
  <si>
    <t>Table Generated from AAcode RTD Sheet</t>
  </si>
  <si>
    <t>Meter Value</t>
  </si>
  <si>
    <t>Increment</t>
  </si>
  <si>
    <t>Lookup Meter Value</t>
  </si>
  <si>
    <t>Temperature</t>
  </si>
  <si>
    <t>Degrees C (AAcode)</t>
  </si>
  <si>
    <t>Enter Meter Value</t>
  </si>
  <si>
    <t xml:space="preserve">Actual </t>
  </si>
  <si>
    <t>Table Generated from AAcode RTD Page Data</t>
  </si>
  <si>
    <t>Callendar-Van Dusen Calculation 100 Ohm Platinum RTD</t>
  </si>
  <si>
    <t>Program Demonstrates:</t>
  </si>
  <si>
    <t>C-V D Points</t>
  </si>
  <si>
    <t>The Mathematics behind vspline and other AAcode functions is explained at</t>
  </si>
  <si>
    <t>Enter Sensor Ohms to be Evaluated</t>
  </si>
  <si>
    <t>Enter Degrees C to be Evaluated</t>
  </si>
  <si>
    <t>Values entered must be within the range of the Resistance (Ohms) Calibrated</t>
  </si>
  <si>
    <t>Values entered must be within the range of the Temperatures (Degrees C) Calibrated</t>
  </si>
  <si>
    <t>5-Point Calibration Data (Enter)</t>
  </si>
  <si>
    <t>This Program requires the installation of AAcode SuperTable®</t>
  </si>
  <si>
    <t>AACode, 1486 Apache Court, Camarillo, California 93010</t>
  </si>
  <si>
    <t>John Riddle</t>
  </si>
  <si>
    <t>This Excel Program is the Copyrighted property of AACode</t>
  </si>
  <si>
    <t>Automatic generation of a table from a limited data entry set using AAcode SuperTable® functions</t>
  </si>
  <si>
    <t>Precision correction of 3-Point calibration data using AAcode SuperTable® Vspine function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</si>
</sst>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"/>
    <numFmt numFmtId="177" formatCode="0.00_)"/>
    <numFmt numFmtId="178" formatCode="0_)"/>
    <numFmt numFmtId="179" formatCode="mmmm\ d\,\ yyyy"/>
    <numFmt numFmtId="180" formatCode="0.000"/>
    <numFmt numFmtId="181" formatCode="0.0000"/>
    <numFmt numFmtId="182" formatCode="0.0000000000000000"/>
    <numFmt numFmtId="183" formatCode="0.00000000000000000"/>
    <numFmt numFmtId="184" formatCode="0.0000000"/>
    <numFmt numFmtId="185" formatCode="0.000000"/>
    <numFmt numFmtId="186" formatCode="0.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2" fontId="0" fillId="0" borderId="0" xfId="0" applyNumberFormat="1" applyAlignment="1">
      <alignment horizontal="right"/>
    </xf>
    <xf numFmtId="164" fontId="0" fillId="0" borderId="1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right"/>
    </xf>
    <xf numFmtId="164" fontId="0" fillId="3" borderId="9" xfId="0" applyNumberFormat="1" applyFill="1" applyBorder="1" applyAlignment="1">
      <alignment/>
    </xf>
    <xf numFmtId="164" fontId="0" fillId="0" borderId="9" xfId="0" applyNumberFormat="1" applyFont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2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/>
    </xf>
    <xf numFmtId="164" fontId="0" fillId="4" borderId="9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2" borderId="2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>
      <alignment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80" fontId="0" fillId="3" borderId="2" xfId="0" applyNumberFormat="1" applyFill="1" applyBorder="1" applyAlignment="1">
      <alignment horizontal="center"/>
    </xf>
    <xf numFmtId="180" fontId="0" fillId="3" borderId="4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164" fontId="0" fillId="4" borderId="1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185" fontId="0" fillId="4" borderId="3" xfId="0" applyNumberFormat="1" applyFill="1" applyBorder="1" applyAlignment="1">
      <alignment horizontal="right"/>
    </xf>
    <xf numFmtId="164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164" fontId="0" fillId="0" borderId="2" xfId="0" applyNumberForma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4" xfId="0" applyNumberFormat="1" applyFill="1" applyBorder="1" applyAlignment="1">
      <alignment/>
    </xf>
    <xf numFmtId="2" fontId="0" fillId="0" borderId="9" xfId="0" applyNumberFormat="1" applyFill="1" applyBorder="1" applyAlignment="1">
      <alignment horizontal="center"/>
    </xf>
    <xf numFmtId="164" fontId="0" fillId="0" borderId="5" xfId="0" applyNumberFormat="1" applyFont="1" applyFill="1" applyBorder="1" applyAlignment="1">
      <alignment/>
    </xf>
    <xf numFmtId="164" fontId="0" fillId="5" borderId="2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185" fontId="0" fillId="4" borderId="13" xfId="0" applyNumberFormat="1" applyFill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0" fillId="4" borderId="14" xfId="0" applyNumberFormat="1" applyFont="1" applyFill="1" applyBorder="1" applyAlignment="1">
      <alignment/>
    </xf>
    <xf numFmtId="164" fontId="0" fillId="4" borderId="13" xfId="0" applyNumberFormat="1" applyFill="1" applyBorder="1" applyAlignment="1">
      <alignment/>
    </xf>
    <xf numFmtId="179" fontId="0" fillId="0" borderId="3" xfId="0" applyNumberFormat="1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>
      <alignment horizontal="center"/>
    </xf>
    <xf numFmtId="179" fontId="0" fillId="0" borderId="1" xfId="0" applyNumberFormat="1" applyFont="1" applyFill="1" applyBorder="1" applyAlignment="1" applyProtection="1">
      <alignment horizontal="center"/>
      <protection/>
    </xf>
    <xf numFmtId="0" fontId="1" fillId="5" borderId="1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2" fillId="4" borderId="18" xfId="20" applyFont="1" applyFill="1" applyBorder="1" applyAlignment="1">
      <alignment horizontal="center"/>
      <protection/>
    </xf>
    <xf numFmtId="0" fontId="2" fillId="4" borderId="0" xfId="20" applyFont="1" applyFill="1" applyBorder="1" applyAlignment="1">
      <alignment horizontal="center"/>
      <protection/>
    </xf>
    <xf numFmtId="0" fontId="2" fillId="4" borderId="19" xfId="20" applyFont="1" applyFill="1" applyBorder="1" applyAlignment="1">
      <alignment horizontal="center"/>
      <protection/>
    </xf>
    <xf numFmtId="0" fontId="3" fillId="4" borderId="20" xfId="19" applyFill="1" applyBorder="1" applyAlignment="1">
      <alignment horizontal="center" wrapText="1"/>
    </xf>
    <xf numFmtId="0" fontId="2" fillId="4" borderId="21" xfId="20" applyFont="1" applyFill="1" applyBorder="1" applyAlignment="1">
      <alignment horizontal="center"/>
      <protection/>
    </xf>
    <xf numFmtId="0" fontId="2" fillId="4" borderId="22" xfId="20" applyFont="1" applyFill="1" applyBorder="1" applyAlignment="1">
      <alignment horizontal="center"/>
      <protection/>
    </xf>
    <xf numFmtId="0" fontId="2" fillId="4" borderId="18" xfId="20" applyFont="1" applyFill="1" applyBorder="1" applyAlignment="1">
      <alignment horizontal="center" wrapText="1"/>
      <protection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79" fontId="0" fillId="0" borderId="9" xfId="0" applyNumberFormat="1" applyFont="1" applyFill="1" applyBorder="1" applyAlignment="1" applyProtection="1">
      <alignment horizontal="center"/>
      <protection/>
    </xf>
    <xf numFmtId="179" fontId="0" fillId="0" borderId="5" xfId="0" applyNumberFormat="1" applyFont="1" applyFill="1" applyBorder="1" applyAlignment="1" applyProtection="1">
      <alignment horizontal="center"/>
      <protection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78" fontId="0" fillId="3" borderId="7" xfId="0" applyNumberFormat="1" applyFont="1" applyFill="1" applyBorder="1" applyAlignment="1" applyProtection="1">
      <alignment horizontal="center"/>
      <protection/>
    </xf>
    <xf numFmtId="178" fontId="0" fillId="3" borderId="8" xfId="0" applyNumberFormat="1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 horizontal="center"/>
      <protection/>
    </xf>
    <xf numFmtId="179" fontId="0" fillId="3" borderId="1" xfId="0" applyNumberFormat="1" applyFont="1" applyFill="1" applyBorder="1" applyAlignment="1" applyProtection="1">
      <alignment horizontal="center"/>
      <protection/>
    </xf>
    <xf numFmtId="179" fontId="0" fillId="3" borderId="3" xfId="0" applyNumberFormat="1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24" xfId="20" applyFont="1" applyFill="1" applyBorder="1" applyAlignment="1">
      <alignment horizontal="center"/>
      <protection/>
    </xf>
    <xf numFmtId="0" fontId="1" fillId="2" borderId="25" xfId="20" applyFont="1" applyFill="1" applyBorder="1" applyAlignment="1">
      <alignment horizontal="center"/>
      <protection/>
    </xf>
    <xf numFmtId="0" fontId="1" fillId="2" borderId="26" xfId="20" applyFont="1" applyFill="1" applyBorder="1" applyAlignment="1">
      <alignment horizontal="center"/>
      <protection/>
    </xf>
    <xf numFmtId="0" fontId="2" fillId="2" borderId="18" xfId="20" applyFont="1" applyFill="1" applyBorder="1" applyAlignment="1">
      <alignment horizontal="center"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19" xfId="20" applyFont="1" applyFill="1" applyBorder="1" applyAlignment="1">
      <alignment horizontal="center"/>
      <protection/>
    </xf>
    <xf numFmtId="0" fontId="2" fillId="2" borderId="20" xfId="20" applyFont="1" applyFill="1" applyBorder="1" applyAlignment="1">
      <alignment horizontal="center" wrapText="1"/>
      <protection/>
    </xf>
    <xf numFmtId="0" fontId="2" fillId="2" borderId="21" xfId="20" applyFont="1" applyFill="1" applyBorder="1" applyAlignment="1">
      <alignment horizontal="center"/>
      <protection/>
    </xf>
    <xf numFmtId="0" fontId="2" fillId="2" borderId="22" xfId="20" applyFont="1" applyFill="1" applyBorder="1" applyAlignment="1">
      <alignment horizontal="center"/>
      <protection/>
    </xf>
    <xf numFmtId="0" fontId="1" fillId="4" borderId="24" xfId="20" applyFont="1" applyFill="1" applyBorder="1" applyAlignment="1">
      <alignment horizontal="center"/>
      <protection/>
    </xf>
    <xf numFmtId="0" fontId="1" fillId="4" borderId="25" xfId="20" applyFont="1" applyFill="1" applyBorder="1" applyAlignment="1">
      <alignment horizontal="center"/>
      <protection/>
    </xf>
    <xf numFmtId="0" fontId="1" fillId="4" borderId="26" xfId="20" applyFont="1" applyFill="1" applyBorder="1" applyAlignment="1">
      <alignment horizontal="center"/>
      <protection/>
    </xf>
    <xf numFmtId="164" fontId="1" fillId="5" borderId="12" xfId="0" applyNumberFormat="1" applyFont="1" applyFill="1" applyBorder="1" applyAlignment="1">
      <alignment horizontal="center"/>
    </xf>
    <xf numFmtId="164" fontId="1" fillId="5" borderId="27" xfId="0" applyNumberFormat="1" applyFont="1" applyFill="1" applyBorder="1" applyAlignment="1">
      <alignment horizontal="center"/>
    </xf>
    <xf numFmtId="164" fontId="1" fillId="5" borderId="28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" fontId="1" fillId="5" borderId="23" xfId="0" applyNumberFormat="1" applyFont="1" applyFill="1" applyBorder="1" applyAlignment="1">
      <alignment horizontal="center"/>
    </xf>
    <xf numFmtId="2" fontId="1" fillId="5" borderId="29" xfId="0" applyNumberFormat="1" applyFont="1" applyFill="1" applyBorder="1" applyAlignment="1">
      <alignment horizontal="center"/>
    </xf>
    <xf numFmtId="2" fontId="1" fillId="5" borderId="15" xfId="0" applyNumberFormat="1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1" fillId="5" borderId="29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Chamb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Functio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ress"/>
    </sheetNames>
    <definedNames>
      <definedName name="vinterp"/>
      <definedName name="vsplin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code.com/mathematic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acode.com/mathematics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F71"/>
  <sheetViews>
    <sheetView tabSelected="1" workbookViewId="0" topLeftCell="A1">
      <selection activeCell="D1" sqref="D1"/>
    </sheetView>
  </sheetViews>
  <sheetFormatPr defaultColWidth="9.140625" defaultRowHeight="12.75"/>
  <cols>
    <col min="1" max="1" width="2.28125" style="0" customWidth="1"/>
    <col min="2" max="2" width="19.8515625" style="0" customWidth="1"/>
    <col min="3" max="3" width="24.00390625" style="1" customWidth="1"/>
    <col min="4" max="4" width="22.00390625" style="1" customWidth="1"/>
    <col min="5" max="5" width="22.00390625" style="0" customWidth="1"/>
    <col min="6" max="11" width="12.7109375" style="0" customWidth="1"/>
  </cols>
  <sheetData>
    <row r="1" ht="13.5" thickBot="1"/>
    <row r="2" spans="2:5" ht="13.5" thickBot="1">
      <c r="B2" s="100" t="s">
        <v>69</v>
      </c>
      <c r="C2" s="101"/>
      <c r="D2" s="101"/>
      <c r="E2" s="102"/>
    </row>
    <row r="3" spans="2:5" ht="12.75">
      <c r="B3" s="103" t="s">
        <v>33</v>
      </c>
      <c r="C3" s="104"/>
      <c r="D3" s="105" t="s">
        <v>39</v>
      </c>
      <c r="E3" s="106"/>
    </row>
    <row r="4" spans="2:5" ht="12.75">
      <c r="B4" s="72" t="s">
        <v>34</v>
      </c>
      <c r="C4" s="69"/>
      <c r="D4" s="107" t="s">
        <v>39</v>
      </c>
      <c r="E4" s="108"/>
    </row>
    <row r="5" spans="2:5" ht="12.75">
      <c r="B5" s="72" t="s">
        <v>35</v>
      </c>
      <c r="C5" s="69"/>
      <c r="D5" s="107" t="s">
        <v>39</v>
      </c>
      <c r="E5" s="108"/>
    </row>
    <row r="6" spans="2:5" ht="12.75">
      <c r="B6" s="72" t="s">
        <v>36</v>
      </c>
      <c r="C6" s="69"/>
      <c r="D6" s="109" t="s">
        <v>39</v>
      </c>
      <c r="E6" s="110"/>
    </row>
    <row r="7" spans="2:5" ht="12.75">
      <c r="B7" s="72" t="s">
        <v>37</v>
      </c>
      <c r="C7" s="69"/>
      <c r="D7" s="70">
        <f ca="1">NOW()</f>
        <v>38932.35386747685</v>
      </c>
      <c r="E7" s="68"/>
    </row>
    <row r="8" spans="2:5" ht="13.5" thickBot="1">
      <c r="B8" s="96" t="s">
        <v>38</v>
      </c>
      <c r="C8" s="97"/>
      <c r="D8" s="98" t="s">
        <v>70</v>
      </c>
      <c r="E8" s="99"/>
    </row>
    <row r="9" ht="13.5" thickBot="1"/>
    <row r="10" spans="2:4" ht="12.75">
      <c r="B10" s="115" t="s">
        <v>25</v>
      </c>
      <c r="C10" s="116"/>
      <c r="D10" s="117"/>
    </row>
    <row r="11" spans="2:4" ht="12.75">
      <c r="B11" s="118" t="s">
        <v>71</v>
      </c>
      <c r="C11" s="119"/>
      <c r="D11" s="120"/>
    </row>
    <row r="12" spans="2:4" ht="12.75">
      <c r="B12" s="118" t="s">
        <v>26</v>
      </c>
      <c r="C12" s="119"/>
      <c r="D12" s="120"/>
    </row>
    <row r="13" spans="2:4" ht="12.75">
      <c r="B13" s="118" t="s">
        <v>27</v>
      </c>
      <c r="C13" s="119"/>
      <c r="D13" s="120"/>
    </row>
    <row r="14" spans="2:4" ht="13.5" thickBot="1">
      <c r="B14" s="121" t="s">
        <v>28</v>
      </c>
      <c r="C14" s="122"/>
      <c r="D14" s="123"/>
    </row>
    <row r="15" ht="13.5" thickBot="1"/>
    <row r="16" spans="2:4" ht="12.75">
      <c r="B16" s="124" t="s">
        <v>40</v>
      </c>
      <c r="C16" s="125"/>
      <c r="D16" s="126"/>
    </row>
    <row r="17" spans="2:4" ht="12.75">
      <c r="B17" s="81" t="s">
        <v>68</v>
      </c>
      <c r="C17" s="82"/>
      <c r="D17" s="83"/>
    </row>
    <row r="18" spans="2:4" ht="12.75">
      <c r="B18" s="81" t="s">
        <v>44</v>
      </c>
      <c r="C18" s="82"/>
      <c r="D18" s="83"/>
    </row>
    <row r="19" spans="2:4" ht="12.75">
      <c r="B19" s="81" t="s">
        <v>43</v>
      </c>
      <c r="C19" s="82"/>
      <c r="D19" s="83"/>
    </row>
    <row r="20" spans="2:4" ht="12.75">
      <c r="B20" s="87" t="s">
        <v>62</v>
      </c>
      <c r="C20" s="82"/>
      <c r="D20" s="83"/>
    </row>
    <row r="21" spans="2:4" ht="13.5" thickBot="1">
      <c r="B21" s="84" t="s">
        <v>41</v>
      </c>
      <c r="C21" s="85"/>
      <c r="D21" s="86"/>
    </row>
    <row r="22" ht="13.5" thickBot="1"/>
    <row r="23" spans="2:3" ht="12.75">
      <c r="B23" s="95" t="s">
        <v>20</v>
      </c>
      <c r="C23" s="71"/>
    </row>
    <row r="24" spans="2:3" ht="12.75">
      <c r="B24" s="13" t="s">
        <v>61</v>
      </c>
      <c r="C24" s="62" t="s">
        <v>22</v>
      </c>
    </row>
    <row r="25" spans="2:3" ht="12.75">
      <c r="B25" s="15" t="s">
        <v>17</v>
      </c>
      <c r="C25" s="16" t="s">
        <v>14</v>
      </c>
    </row>
    <row r="26" spans="2:3" ht="12.75">
      <c r="B26" s="17">
        <v>0</v>
      </c>
      <c r="C26" s="18">
        <v>100</v>
      </c>
    </row>
    <row r="27" spans="2:3" ht="12.75">
      <c r="B27" s="17">
        <v>100</v>
      </c>
      <c r="C27" s="18">
        <v>138.5</v>
      </c>
    </row>
    <row r="28" spans="2:3" ht="13.5" thickBot="1">
      <c r="B28" s="19">
        <v>260</v>
      </c>
      <c r="C28" s="20">
        <v>197.69776016</v>
      </c>
    </row>
    <row r="29" ht="13.5" thickBot="1"/>
    <row r="30" spans="2:6" ht="12.75">
      <c r="B30" s="90" t="s">
        <v>59</v>
      </c>
      <c r="C30" s="91"/>
      <c r="D30" s="91"/>
      <c r="E30" s="91"/>
      <c r="F30" s="92"/>
    </row>
    <row r="31" spans="2:6" ht="12.75">
      <c r="B31" s="13" t="s">
        <v>18</v>
      </c>
      <c r="C31" s="4" t="s">
        <v>23</v>
      </c>
      <c r="D31" s="88" t="s">
        <v>45</v>
      </c>
      <c r="E31" s="88"/>
      <c r="F31" s="89"/>
    </row>
    <row r="32" spans="2:6" ht="12.75">
      <c r="B32" s="17" t="s">
        <v>7</v>
      </c>
      <c r="C32" s="9">
        <v>0</v>
      </c>
      <c r="D32" s="113" t="s">
        <v>64</v>
      </c>
      <c r="E32" s="113"/>
      <c r="F32" s="114"/>
    </row>
    <row r="33" spans="2:6" ht="12.75">
      <c r="B33" s="17" t="s">
        <v>0</v>
      </c>
      <c r="C33" s="9">
        <v>100</v>
      </c>
      <c r="D33" s="113" t="s">
        <v>63</v>
      </c>
      <c r="E33" s="113"/>
      <c r="F33" s="114"/>
    </row>
    <row r="34" spans="2:6" ht="12.75">
      <c r="B34" s="17" t="s">
        <v>1</v>
      </c>
      <c r="C34" s="5">
        <f>(C27-C26)/(100*C26)</f>
        <v>0.00385</v>
      </c>
      <c r="D34" s="113" t="s">
        <v>15</v>
      </c>
      <c r="E34" s="113"/>
      <c r="F34" s="114"/>
    </row>
    <row r="35" spans="2:6" ht="12.75">
      <c r="B35" s="17" t="s">
        <v>2</v>
      </c>
      <c r="C35" s="5">
        <f>(B28-(C28-C26)/(C26*C34))/((B28/100-1)*(B28/100))</f>
        <v>1.4999000000000018</v>
      </c>
      <c r="D35" s="113" t="s">
        <v>13</v>
      </c>
      <c r="E35" s="113"/>
      <c r="F35" s="114"/>
    </row>
    <row r="36" spans="2:6" ht="12.75">
      <c r="B36" s="17" t="s">
        <v>47</v>
      </c>
      <c r="C36" s="5">
        <v>0.10863</v>
      </c>
      <c r="D36" s="111" t="s">
        <v>16</v>
      </c>
      <c r="E36" s="111"/>
      <c r="F36" s="112"/>
    </row>
    <row r="37" spans="2:6" ht="12.75">
      <c r="B37" s="17" t="s">
        <v>4</v>
      </c>
      <c r="C37" s="5">
        <f>C34+C34*C35/100</f>
        <v>0.00390774615</v>
      </c>
      <c r="D37" s="113" t="s">
        <v>11</v>
      </c>
      <c r="E37" s="113"/>
      <c r="F37" s="114"/>
    </row>
    <row r="38" spans="2:6" ht="12.75">
      <c r="B38" s="17" t="s">
        <v>5</v>
      </c>
      <c r="C38" s="5">
        <f>-C34*C35/100^2</f>
        <v>-5.774615000000007E-07</v>
      </c>
      <c r="D38" s="113" t="s">
        <v>12</v>
      </c>
      <c r="E38" s="113"/>
      <c r="F38" s="114"/>
    </row>
    <row r="39" spans="2:6" ht="12.75">
      <c r="B39" s="17" t="s">
        <v>19</v>
      </c>
      <c r="C39" s="12">
        <f>-C34*C36/100^4</f>
        <v>-4.182255000000001E-12</v>
      </c>
      <c r="D39" s="113" t="s">
        <v>24</v>
      </c>
      <c r="E39" s="113"/>
      <c r="F39" s="114"/>
    </row>
    <row r="40" spans="2:6" ht="12.75">
      <c r="B40" s="17" t="s">
        <v>48</v>
      </c>
      <c r="C40" s="12">
        <v>0</v>
      </c>
      <c r="D40" s="113" t="s">
        <v>49</v>
      </c>
      <c r="E40" s="113"/>
      <c r="F40" s="114"/>
    </row>
    <row r="41" spans="2:6" ht="13.5" thickBot="1">
      <c r="B41" s="19" t="s">
        <v>6</v>
      </c>
      <c r="C41" s="32">
        <f>IF(C32&gt;=0,C33*(1+C37*C32+C38*C32^2-100*C39*C32^3+C39*C32^4),C33*(1+C37*C32+C38*C32^2-100*C40*C32^3+C40*C32^4))</f>
        <v>100</v>
      </c>
      <c r="D41" s="33" t="s">
        <v>14</v>
      </c>
      <c r="E41" s="93" t="s">
        <v>8</v>
      </c>
      <c r="F41" s="94"/>
    </row>
    <row r="42" ht="13.5" thickBot="1"/>
    <row r="43" spans="2:5" ht="12.75">
      <c r="B43" s="90" t="s">
        <v>67</v>
      </c>
      <c r="C43" s="91"/>
      <c r="D43" s="23" t="s">
        <v>9</v>
      </c>
      <c r="E43" s="24" t="s">
        <v>10</v>
      </c>
    </row>
    <row r="44" spans="2:5" ht="12.75">
      <c r="B44" s="13" t="s">
        <v>17</v>
      </c>
      <c r="C44" s="4" t="s">
        <v>30</v>
      </c>
      <c r="D44" s="7" t="s">
        <v>14</v>
      </c>
      <c r="E44" s="25" t="s">
        <v>14</v>
      </c>
    </row>
    <row r="45" spans="2:5" ht="12.75">
      <c r="B45" s="48">
        <v>-100</v>
      </c>
      <c r="C45" s="9">
        <v>58</v>
      </c>
      <c r="D45" s="6">
        <f>IF(B45&gt;=0,$C$33*(1+$C$37*B45+$C$38*B45^2-100*$C$40*B45^3+$C$40*B45^4),$C$33*(1+$C$37*B45+$C$38*B45^2-100*$C$39*B45^3+$C$39*B45^4))</f>
        <v>60.2614319</v>
      </c>
      <c r="E45" s="26">
        <f>D45-C45</f>
        <v>2.261431899999998</v>
      </c>
    </row>
    <row r="46" spans="2:5" ht="12.75">
      <c r="B46" s="48">
        <v>0</v>
      </c>
      <c r="C46" s="9">
        <v>101</v>
      </c>
      <c r="D46" s="6">
        <f>IF(B46&gt;=0,$C$33*(1+$C$37*B46+$C$38*B46^2-100*$C$40*B46^3+$C$40*B46^4),$C$33*(1+$C$37*B46+$C$38*B46^2-100*$C$39*B46^3+$C$39*B46^4))</f>
        <v>100</v>
      </c>
      <c r="E46" s="26">
        <f>D46-C46</f>
        <v>-1</v>
      </c>
    </row>
    <row r="47" spans="2:5" ht="12.75">
      <c r="B47" s="48">
        <v>100</v>
      </c>
      <c r="C47" s="9">
        <v>140</v>
      </c>
      <c r="D47" s="6">
        <f>IF(B47&gt;=0,$C$33*(1+$C$37*B47+$C$38*B47^2-100*$C$40*B47^3+$C$40*B47^4),$C$33*(1+$C$37*B47+$C$38*B47^2-100*$C$39*B47^3+$C$39*B47^4))</f>
        <v>138.5</v>
      </c>
      <c r="E47" s="26">
        <f>D47-C47</f>
        <v>-1.5</v>
      </c>
    </row>
    <row r="48" spans="2:5" ht="12.75">
      <c r="B48" s="48">
        <v>150</v>
      </c>
      <c r="C48" s="9">
        <v>160</v>
      </c>
      <c r="D48" s="6">
        <f>IF(B48&gt;=0,$C$33*(1+$C$37*B48+$C$38*B48^2-100*$C$40*B48^3+$C$40*B48^4),$C$33*(1+$C$37*B48+$C$38*B48^2-100*$C$39*B48^3+$C$39*B48^4))</f>
        <v>157.316903875</v>
      </c>
      <c r="E48" s="26">
        <f>D48-C48</f>
        <v>-2.6830961249999916</v>
      </c>
    </row>
    <row r="49" spans="2:5" ht="13.5" thickBot="1">
      <c r="B49" s="49">
        <v>200</v>
      </c>
      <c r="C49" s="27">
        <v>180</v>
      </c>
      <c r="D49" s="28">
        <f>IF(B49&gt;=0,$C$33*(1+$C$37*B49+$C$38*B49^2-100*$C$40*B49^3+$C$40*B49^4),$C$33*(1+$C$37*B49+$C$38*B49^2-100*$C$39*B49^3+$C$39*B49^4))</f>
        <v>175.845077</v>
      </c>
      <c r="E49" s="29">
        <f>D49-C49</f>
        <v>-4.154922999999997</v>
      </c>
    </row>
    <row r="50" spans="2:5" ht="13.5" thickBot="1">
      <c r="B50" s="11"/>
      <c r="D50" s="3"/>
      <c r="E50" s="2"/>
    </row>
    <row r="51" spans="2:5" ht="12.75">
      <c r="B51" s="21" t="s">
        <v>31</v>
      </c>
      <c r="C51" s="23" t="s">
        <v>9</v>
      </c>
      <c r="D51" s="22" t="s">
        <v>29</v>
      </c>
      <c r="E51" s="24" t="s">
        <v>51</v>
      </c>
    </row>
    <row r="52" spans="2:5" ht="12.75">
      <c r="B52" s="13" t="s">
        <v>17</v>
      </c>
      <c r="C52" s="7" t="s">
        <v>14</v>
      </c>
      <c r="D52" s="8" t="s">
        <v>42</v>
      </c>
      <c r="E52" s="30" t="s">
        <v>14</v>
      </c>
    </row>
    <row r="53" spans="2:5" ht="12.75">
      <c r="B53" s="48">
        <v>-100</v>
      </c>
      <c r="C53" s="6">
        <f>IF(B53&gt;=0,$C$33*(1+$C$37*B53+$C$38*B53^2-100*$C$40*B53^3+$C$40*B53^4),$C$33*(1+$C$37*B53+$C$38*B53^2-100*$C$39*B53^3+$C$39*B53^4))</f>
        <v>60.2614319</v>
      </c>
      <c r="D53" s="10">
        <f>[1]!vspline(B53,$B$45:$E$49,4)</f>
        <v>2.261431899999998</v>
      </c>
      <c r="E53" s="31">
        <f>C53-D53</f>
        <v>58</v>
      </c>
    </row>
    <row r="54" spans="2:5" ht="12.75">
      <c r="B54" s="48">
        <v>0</v>
      </c>
      <c r="C54" s="6">
        <f>IF(B54&gt;=0,$C$33*(1+$C$37*B54+$C$38*B54^2-100*$C$40*B54^3+$C$40*B54^4),$C$33*(1+$C$37*B54+$C$38*B54^2-100*$C$39*B54^3+$C$39*B54^4))</f>
        <v>100</v>
      </c>
      <c r="D54" s="10">
        <f>[1]!vspline(B54,$B$45:$E$49,4)</f>
        <v>-1</v>
      </c>
      <c r="E54" s="31">
        <f>C54-D54</f>
        <v>101</v>
      </c>
    </row>
    <row r="55" spans="2:5" ht="12.75">
      <c r="B55" s="48">
        <v>100</v>
      </c>
      <c r="C55" s="6">
        <f>IF(B55&gt;=0,$C$33*(1+$C$37*B55+$C$38*B55^2-100*$C$40*B55^3+$C$40*B55^4),$C$33*(1+$C$37*B55+$C$38*B55^2-100*$C$39*B55^3+$C$39*B55^4))</f>
        <v>138.5</v>
      </c>
      <c r="D55" s="10">
        <f>[1]!vspline(B55,$B$45:$E$49,4)</f>
        <v>-1.5000000000000002</v>
      </c>
      <c r="E55" s="31">
        <f>C55-D55</f>
        <v>140</v>
      </c>
    </row>
    <row r="56" spans="2:5" ht="12.75">
      <c r="B56" s="48">
        <v>150</v>
      </c>
      <c r="C56" s="6">
        <f>IF(B56&gt;=0,$C$33*(1+$C$37*B56+$C$38*B56^2-100*$C$40*B56^3+$C$40*B56^4),$C$33*(1+$C$37*B56+$C$38*B56^2-100*$C$39*B56^3+$C$39*B56^4))</f>
        <v>157.316903875</v>
      </c>
      <c r="D56" s="10">
        <f>[1]!vspline(B56,$B$45:$E$49,4)</f>
        <v>-2.6830961249999916</v>
      </c>
      <c r="E56" s="31">
        <f>C56-D56</f>
        <v>160</v>
      </c>
    </row>
    <row r="57" spans="2:5" ht="13.5" thickBot="1">
      <c r="B57" s="49">
        <v>200</v>
      </c>
      <c r="C57" s="65">
        <f>IF(B57&gt;=0,$C$33*(1+$C$37*B57+$C$38*B57^2-100*$C$40*B57^3+$C$40*B57^4),$C$33*(1+$C$37*B57+$C$38*B57^2-100*$C$39*B57^3+$C$39*B57^4))</f>
        <v>175.845077</v>
      </c>
      <c r="D57" s="66">
        <f>[1]!vspline(B57,$B$45:$E$49,4)</f>
        <v>-4.154922999999997</v>
      </c>
      <c r="E57" s="67">
        <f>C57-D57</f>
        <v>180</v>
      </c>
    </row>
    <row r="58" spans="2:6" ht="13.5" thickBot="1">
      <c r="B58" s="63" t="s">
        <v>32</v>
      </c>
      <c r="C58" s="127" t="s">
        <v>66</v>
      </c>
      <c r="D58" s="128"/>
      <c r="E58" s="128"/>
      <c r="F58" s="129"/>
    </row>
    <row r="59" ht="13.5" thickBot="1"/>
    <row r="60" spans="2:3" ht="12.75">
      <c r="B60" s="21" t="s">
        <v>56</v>
      </c>
      <c r="C60" s="24" t="s">
        <v>57</v>
      </c>
    </row>
    <row r="61" spans="2:3" ht="12.75">
      <c r="B61" s="45" t="s">
        <v>14</v>
      </c>
      <c r="C61" s="14" t="s">
        <v>55</v>
      </c>
    </row>
    <row r="62" spans="2:3" ht="12.75">
      <c r="B62" s="46">
        <v>58</v>
      </c>
      <c r="C62" s="52">
        <f>[1]!vinterp(B62,'AAcode Table'!$C$51:$F$451,2)</f>
        <v>-100</v>
      </c>
    </row>
    <row r="63" spans="2:3" ht="12.75">
      <c r="B63" s="46">
        <v>101</v>
      </c>
      <c r="C63" s="52">
        <f>[1]!vinterp(B63,'AAcode Table'!$C$51:$F$451,2)</f>
        <v>0.00010282898498905694</v>
      </c>
    </row>
    <row r="64" spans="2:3" ht="12.75">
      <c r="B64" s="46">
        <v>140</v>
      </c>
      <c r="C64" s="52">
        <f>[1]!vinterp(B64,'AAcode Table'!$C$51:$F$451,2)</f>
        <v>99.99993098498791</v>
      </c>
    </row>
    <row r="65" spans="2:3" ht="12.75">
      <c r="B65" s="46">
        <v>160</v>
      </c>
      <c r="C65" s="52">
        <f>[1]!vinterp(B65,'AAcode Table'!$C$51:$F$451,2)</f>
        <v>150.0000124110642</v>
      </c>
    </row>
    <row r="66" spans="2:3" ht="13.5" thickBot="1">
      <c r="B66" s="47">
        <v>180</v>
      </c>
      <c r="C66" s="64">
        <f>[1]!vinterp(B66,'AAcode Table'!$C$51:$F$451,2)</f>
        <v>200</v>
      </c>
    </row>
    <row r="67" spans="2:6" ht="13.5" thickBot="1">
      <c r="B67" s="63" t="s">
        <v>32</v>
      </c>
      <c r="C67" s="127" t="s">
        <v>65</v>
      </c>
      <c r="D67" s="128"/>
      <c r="E67" s="128"/>
      <c r="F67" s="129"/>
    </row>
    <row r="68" ht="13.5" thickBot="1"/>
    <row r="69" spans="2:3" ht="13.5" thickBot="1">
      <c r="B69" s="73" t="s">
        <v>60</v>
      </c>
      <c r="C69" s="74"/>
    </row>
    <row r="70" spans="2:6" ht="12.75">
      <c r="B70" s="75" t="s">
        <v>72</v>
      </c>
      <c r="C70" s="76"/>
      <c r="D70" s="76"/>
      <c r="E70" s="76"/>
      <c r="F70" s="77"/>
    </row>
    <row r="71" spans="2:6" ht="13.5" thickBot="1">
      <c r="B71" s="78" t="s">
        <v>73</v>
      </c>
      <c r="C71" s="79"/>
      <c r="D71" s="79"/>
      <c r="E71" s="79"/>
      <c r="F71" s="80"/>
    </row>
  </sheetData>
  <mergeCells count="43">
    <mergeCell ref="C67:F67"/>
    <mergeCell ref="C58:F58"/>
    <mergeCell ref="D38:F38"/>
    <mergeCell ref="D39:F39"/>
    <mergeCell ref="B43:C43"/>
    <mergeCell ref="D40:F40"/>
    <mergeCell ref="D32:F32"/>
    <mergeCell ref="D33:F33"/>
    <mergeCell ref="D34:F34"/>
    <mergeCell ref="D35:F35"/>
    <mergeCell ref="D36:F36"/>
    <mergeCell ref="D37:F37"/>
    <mergeCell ref="B10:D10"/>
    <mergeCell ref="B11:D11"/>
    <mergeCell ref="B12:D12"/>
    <mergeCell ref="B13:D13"/>
    <mergeCell ref="B14:D14"/>
    <mergeCell ref="B16:D16"/>
    <mergeCell ref="B17:D17"/>
    <mergeCell ref="B18:D18"/>
    <mergeCell ref="B5:C5"/>
    <mergeCell ref="D5:E5"/>
    <mergeCell ref="B6:C6"/>
    <mergeCell ref="D6:E6"/>
    <mergeCell ref="B2:E2"/>
    <mergeCell ref="B3:C3"/>
    <mergeCell ref="D3:E3"/>
    <mergeCell ref="B4:C4"/>
    <mergeCell ref="D4:E4"/>
    <mergeCell ref="B7:C7"/>
    <mergeCell ref="D7:E7"/>
    <mergeCell ref="B8:C8"/>
    <mergeCell ref="D8:E8"/>
    <mergeCell ref="B69:C69"/>
    <mergeCell ref="B70:F70"/>
    <mergeCell ref="B71:F71"/>
    <mergeCell ref="B19:D19"/>
    <mergeCell ref="B21:D21"/>
    <mergeCell ref="B20:D20"/>
    <mergeCell ref="D31:F31"/>
    <mergeCell ref="B30:F30"/>
    <mergeCell ref="E41:F41"/>
    <mergeCell ref="B23:C23"/>
  </mergeCells>
  <hyperlinks>
    <hyperlink ref="B21" r:id="rId1" display="http://www.aacode.com/mathematics.htm"/>
  </hyperlinks>
  <printOptions/>
  <pageMargins left="0.75" right="0.75" top="1" bottom="1" header="0.5" footer="0.5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2:G451"/>
  <sheetViews>
    <sheetView workbookViewId="0" topLeftCell="A1">
      <selection activeCell="G1" sqref="G1"/>
    </sheetView>
  </sheetViews>
  <sheetFormatPr defaultColWidth="9.140625" defaultRowHeight="12.75"/>
  <cols>
    <col min="1" max="1" width="2.8515625" style="0" customWidth="1"/>
    <col min="2" max="2" width="5.28125" style="0" customWidth="1"/>
    <col min="3" max="3" width="22.7109375" style="0" customWidth="1"/>
    <col min="4" max="5" width="22.7109375" style="1" customWidth="1"/>
    <col min="6" max="6" width="22.7109375" style="0" customWidth="1"/>
    <col min="7" max="12" width="12.7109375" style="0" customWidth="1"/>
  </cols>
  <sheetData>
    <row r="1" ht="13.5" thickBot="1"/>
    <row r="2" spans="3:6" ht="12.75">
      <c r="C2" s="90" t="s">
        <v>69</v>
      </c>
      <c r="D2" s="91"/>
      <c r="E2" s="91"/>
      <c r="F2" s="92"/>
    </row>
    <row r="3" spans="3:6" ht="13.5" thickBot="1">
      <c r="C3" s="130" t="s">
        <v>50</v>
      </c>
      <c r="D3" s="131"/>
      <c r="E3" s="131"/>
      <c r="F3" s="132"/>
    </row>
    <row r="4" ht="13.5" thickBot="1"/>
    <row r="5" spans="3:5" ht="12.75">
      <c r="C5" s="115" t="s">
        <v>25</v>
      </c>
      <c r="D5" s="116"/>
      <c r="E5" s="117"/>
    </row>
    <row r="6" spans="3:5" ht="12.75">
      <c r="C6" s="118" t="s">
        <v>71</v>
      </c>
      <c r="D6" s="119"/>
      <c r="E6" s="120"/>
    </row>
    <row r="7" spans="3:5" ht="12.75">
      <c r="C7" s="118" t="s">
        <v>26</v>
      </c>
      <c r="D7" s="119"/>
      <c r="E7" s="120"/>
    </row>
    <row r="8" spans="3:5" ht="12.75">
      <c r="C8" s="118" t="s">
        <v>27</v>
      </c>
      <c r="D8" s="119"/>
      <c r="E8" s="120"/>
    </row>
    <row r="9" spans="3:5" ht="13.5" thickBot="1">
      <c r="C9" s="121" t="s">
        <v>28</v>
      </c>
      <c r="D9" s="122"/>
      <c r="E9" s="123"/>
    </row>
    <row r="10" ht="13.5" thickBot="1"/>
    <row r="11" spans="3:5" ht="12.75">
      <c r="C11" s="124" t="s">
        <v>40</v>
      </c>
      <c r="D11" s="125"/>
      <c r="E11" s="126"/>
    </row>
    <row r="12" spans="3:5" ht="12.75">
      <c r="C12" s="81" t="s">
        <v>68</v>
      </c>
      <c r="D12" s="82"/>
      <c r="E12" s="83"/>
    </row>
    <row r="13" spans="3:5" ht="12.75">
      <c r="C13" s="81" t="s">
        <v>44</v>
      </c>
      <c r="D13" s="82"/>
      <c r="E13" s="83"/>
    </row>
    <row r="14" spans="3:5" ht="12.75">
      <c r="C14" s="81" t="s">
        <v>43</v>
      </c>
      <c r="D14" s="82"/>
      <c r="E14" s="83"/>
    </row>
    <row r="15" spans="3:5" ht="12.75">
      <c r="C15" s="87" t="s">
        <v>62</v>
      </c>
      <c r="D15" s="82"/>
      <c r="E15" s="83"/>
    </row>
    <row r="16" spans="3:5" ht="13.5" thickBot="1">
      <c r="C16" s="84" t="s">
        <v>41</v>
      </c>
      <c r="D16" s="85"/>
      <c r="E16" s="86"/>
    </row>
    <row r="17" ht="13.5" thickBot="1"/>
    <row r="18" spans="3:4" ht="12.75">
      <c r="C18" s="95" t="s">
        <v>20</v>
      </c>
      <c r="D18" s="71"/>
    </row>
    <row r="19" spans="3:4" ht="12.75">
      <c r="C19" s="13" t="s">
        <v>21</v>
      </c>
      <c r="D19" s="14" t="s">
        <v>22</v>
      </c>
    </row>
    <row r="20" spans="3:4" ht="12.75">
      <c r="C20" s="15" t="s">
        <v>3</v>
      </c>
      <c r="D20" s="16" t="s">
        <v>14</v>
      </c>
    </row>
    <row r="21" spans="3:4" ht="12.75">
      <c r="C21" s="17">
        <v>0</v>
      </c>
      <c r="D21" s="40">
        <f>'AAcode RTD'!C26</f>
        <v>100</v>
      </c>
    </row>
    <row r="22" spans="3:4" ht="12.75">
      <c r="C22" s="17">
        <v>100</v>
      </c>
      <c r="D22" s="40">
        <f>'AAcode RTD'!C27</f>
        <v>138.5</v>
      </c>
    </row>
    <row r="23" spans="3:4" ht="13.5" thickBot="1">
      <c r="C23" s="19">
        <v>260</v>
      </c>
      <c r="D23" s="41">
        <f>'AAcode RTD'!C28</f>
        <v>197.69776016</v>
      </c>
    </row>
    <row r="24" ht="13.5" thickBot="1"/>
    <row r="25" spans="3:7" ht="12.75">
      <c r="C25" s="95" t="s">
        <v>46</v>
      </c>
      <c r="D25" s="144"/>
      <c r="E25" s="144"/>
      <c r="F25" s="144"/>
      <c r="G25" s="71"/>
    </row>
    <row r="26" spans="3:7" ht="12.75">
      <c r="C26" s="13" t="s">
        <v>18</v>
      </c>
      <c r="D26" s="4" t="s">
        <v>23</v>
      </c>
      <c r="E26" s="145" t="s">
        <v>45</v>
      </c>
      <c r="F26" s="146"/>
      <c r="G26" s="147"/>
    </row>
    <row r="27" spans="3:7" ht="12.75">
      <c r="C27" s="17" t="s">
        <v>7</v>
      </c>
      <c r="D27" s="12">
        <f>'AAcode RTD'!C32</f>
        <v>0</v>
      </c>
      <c r="E27" s="136" t="s">
        <v>17</v>
      </c>
      <c r="F27" s="137"/>
      <c r="G27" s="138"/>
    </row>
    <row r="28" spans="3:7" ht="12.75">
      <c r="C28" s="17" t="s">
        <v>0</v>
      </c>
      <c r="D28" s="12">
        <f>'AAcode RTD'!C33</f>
        <v>100</v>
      </c>
      <c r="E28" s="136" t="s">
        <v>14</v>
      </c>
      <c r="F28" s="137"/>
      <c r="G28" s="138"/>
    </row>
    <row r="29" spans="3:7" ht="12.75">
      <c r="C29" s="17" t="s">
        <v>1</v>
      </c>
      <c r="D29" s="12">
        <f>'AAcode RTD'!C34</f>
        <v>0.00385</v>
      </c>
      <c r="E29" s="136" t="s">
        <v>15</v>
      </c>
      <c r="F29" s="137"/>
      <c r="G29" s="138"/>
    </row>
    <row r="30" spans="3:7" ht="12.75">
      <c r="C30" s="17" t="s">
        <v>2</v>
      </c>
      <c r="D30" s="12">
        <f>'AAcode RTD'!C35</f>
        <v>1.4999000000000018</v>
      </c>
      <c r="E30" s="136" t="s">
        <v>13</v>
      </c>
      <c r="F30" s="137"/>
      <c r="G30" s="138"/>
    </row>
    <row r="31" spans="3:7" ht="12.75">
      <c r="C31" s="17" t="s">
        <v>47</v>
      </c>
      <c r="D31" s="12">
        <f>'AAcode RTD'!C36</f>
        <v>0.10863</v>
      </c>
      <c r="E31" s="141" t="s">
        <v>16</v>
      </c>
      <c r="F31" s="142"/>
      <c r="G31" s="143"/>
    </row>
    <row r="32" spans="3:7" ht="12.75">
      <c r="C32" s="17" t="s">
        <v>4</v>
      </c>
      <c r="D32" s="12">
        <f>'AAcode RTD'!C37</f>
        <v>0.00390774615</v>
      </c>
      <c r="E32" s="136" t="s">
        <v>11</v>
      </c>
      <c r="F32" s="137"/>
      <c r="G32" s="138"/>
    </row>
    <row r="33" spans="3:7" ht="12.75">
      <c r="C33" s="17" t="s">
        <v>5</v>
      </c>
      <c r="D33" s="12">
        <f>'AAcode RTD'!C38</f>
        <v>-5.774615000000007E-07</v>
      </c>
      <c r="E33" s="136" t="s">
        <v>12</v>
      </c>
      <c r="F33" s="137"/>
      <c r="G33" s="138"/>
    </row>
    <row r="34" spans="3:7" ht="12.75">
      <c r="C34" s="17" t="s">
        <v>19</v>
      </c>
      <c r="D34" s="12">
        <f>'AAcode RTD'!C39</f>
        <v>-4.182255000000001E-12</v>
      </c>
      <c r="E34" s="136" t="s">
        <v>24</v>
      </c>
      <c r="F34" s="137"/>
      <c r="G34" s="138"/>
    </row>
    <row r="35" spans="3:7" ht="12.75">
      <c r="C35" s="17" t="s">
        <v>48</v>
      </c>
      <c r="D35" s="12">
        <f>'AAcode RTD'!C40</f>
        <v>0</v>
      </c>
      <c r="E35" s="136" t="s">
        <v>49</v>
      </c>
      <c r="F35" s="137"/>
      <c r="G35" s="138"/>
    </row>
    <row r="36" spans="3:7" ht="13.5" thickBot="1">
      <c r="C36" s="19" t="s">
        <v>6</v>
      </c>
      <c r="D36" s="39">
        <f>'AAcode RTD'!C41</f>
        <v>100</v>
      </c>
      <c r="E36" s="33" t="s">
        <v>14</v>
      </c>
      <c r="F36" s="139" t="s">
        <v>8</v>
      </c>
      <c r="G36" s="140"/>
    </row>
    <row r="37" ht="13.5" thickBot="1"/>
    <row r="38" spans="3:6" ht="12.75">
      <c r="C38" s="90" t="s">
        <v>67</v>
      </c>
      <c r="D38" s="91"/>
      <c r="E38" s="23" t="s">
        <v>9</v>
      </c>
      <c r="F38" s="24" t="s">
        <v>10</v>
      </c>
    </row>
    <row r="39" spans="3:6" ht="12.75">
      <c r="C39" s="13" t="s">
        <v>17</v>
      </c>
      <c r="D39" s="4" t="s">
        <v>30</v>
      </c>
      <c r="E39" s="7" t="s">
        <v>14</v>
      </c>
      <c r="F39" s="25" t="s">
        <v>14</v>
      </c>
    </row>
    <row r="40" spans="3:6" ht="12.75">
      <c r="C40" s="35">
        <f>'AAcode RTD'!B45</f>
        <v>-100</v>
      </c>
      <c r="D40" s="12">
        <f>'AAcode RTD'!C45</f>
        <v>58</v>
      </c>
      <c r="E40" s="36">
        <f>'AAcode RTD'!D45</f>
        <v>60.2614319</v>
      </c>
      <c r="F40" s="37">
        <f>'AAcode RTD'!E45</f>
        <v>2.261431899999998</v>
      </c>
    </row>
    <row r="41" spans="3:6" ht="12.75">
      <c r="C41" s="35">
        <f>'AAcode RTD'!B46</f>
        <v>0</v>
      </c>
      <c r="D41" s="12">
        <f>'AAcode RTD'!C46</f>
        <v>101</v>
      </c>
      <c r="E41" s="36">
        <f>'AAcode RTD'!D46</f>
        <v>100</v>
      </c>
      <c r="F41" s="37">
        <f>'AAcode RTD'!E46</f>
        <v>-1</v>
      </c>
    </row>
    <row r="42" spans="3:6" ht="12.75">
      <c r="C42" s="35">
        <f>'AAcode RTD'!B47</f>
        <v>100</v>
      </c>
      <c r="D42" s="12">
        <f>'AAcode RTD'!C47</f>
        <v>140</v>
      </c>
      <c r="E42" s="36">
        <f>'AAcode RTD'!D47</f>
        <v>138.5</v>
      </c>
      <c r="F42" s="37">
        <f>'AAcode RTD'!E47</f>
        <v>-1.5</v>
      </c>
    </row>
    <row r="43" spans="3:6" ht="12.75">
      <c r="C43" s="35">
        <f>'AAcode RTD'!B48</f>
        <v>150</v>
      </c>
      <c r="D43" s="12">
        <f>'AAcode RTD'!C48</f>
        <v>160</v>
      </c>
      <c r="E43" s="36">
        <f>'AAcode RTD'!D48</f>
        <v>157.316903875</v>
      </c>
      <c r="F43" s="37">
        <f>'AAcode RTD'!E48</f>
        <v>-2.6830961249999916</v>
      </c>
    </row>
    <row r="44" spans="3:6" ht="13.5" thickBot="1">
      <c r="C44" s="35">
        <f>'AAcode RTD'!B49</f>
        <v>200</v>
      </c>
      <c r="D44" s="39">
        <f>'AAcode RTD'!C49</f>
        <v>180</v>
      </c>
      <c r="E44" s="38">
        <f>'AAcode RTD'!D49</f>
        <v>175.845077</v>
      </c>
      <c r="F44" s="42">
        <f>'AAcode RTD'!E49</f>
        <v>-4.154922999999997</v>
      </c>
    </row>
    <row r="45" spans="3:6" ht="13.5" thickBot="1">
      <c r="C45" s="11"/>
      <c r="E45" s="3"/>
      <c r="F45" s="2"/>
    </row>
    <row r="46" spans="3:6" ht="13.5" thickBot="1">
      <c r="C46" s="44" t="s">
        <v>52</v>
      </c>
      <c r="D46" s="50">
        <f>(C44-C40)/(B451-1)</f>
        <v>0.75</v>
      </c>
      <c r="E46" s="3"/>
      <c r="F46" s="2"/>
    </row>
    <row r="47" spans="3:6" ht="13.5" thickBot="1">
      <c r="C47" s="43"/>
      <c r="E47" s="3"/>
      <c r="F47" s="2"/>
    </row>
    <row r="48" spans="3:6" ht="12.75">
      <c r="C48" s="133" t="s">
        <v>58</v>
      </c>
      <c r="D48" s="134"/>
      <c r="E48" s="134"/>
      <c r="F48" s="135"/>
    </row>
    <row r="49" spans="3:6" ht="12.75">
      <c r="C49" s="34" t="s">
        <v>53</v>
      </c>
      <c r="D49" s="8" t="s">
        <v>54</v>
      </c>
      <c r="E49" s="7" t="s">
        <v>9</v>
      </c>
      <c r="F49" s="25" t="s">
        <v>29</v>
      </c>
    </row>
    <row r="50" spans="3:6" ht="12.75">
      <c r="C50" s="61" t="s">
        <v>14</v>
      </c>
      <c r="D50" s="54" t="s">
        <v>17</v>
      </c>
      <c r="E50" s="53" t="s">
        <v>14</v>
      </c>
      <c r="F50" s="55" t="s">
        <v>42</v>
      </c>
    </row>
    <row r="51" spans="2:6" ht="12.75">
      <c r="B51">
        <v>1</v>
      </c>
      <c r="C51" s="56">
        <f aca="true" t="shared" si="0" ref="C51:C114">E51-F51</f>
        <v>58</v>
      </c>
      <c r="D51" s="51">
        <f>C40</f>
        <v>-100</v>
      </c>
      <c r="E51" s="36">
        <f>IF(D51&gt;=0,$D$28*(1+$D$32*D51+$D$33*D51^2-100*$D$35*D51^3+$D$35*D51^4),$D$28*(1+$D$32*D51+$D$33*D51^2-100*$D$34*D51^3+$D$34*D51^4))</f>
        <v>60.2614319</v>
      </c>
      <c r="F51" s="57">
        <f>[1]!vspline(D51,$C$40:$F$44,4)</f>
        <v>2.261431899999998</v>
      </c>
    </row>
    <row r="52" spans="2:6" ht="12.75">
      <c r="B52">
        <f>B51+1</f>
        <v>2</v>
      </c>
      <c r="C52" s="56">
        <f t="shared" si="0"/>
        <v>58.33524602591496</v>
      </c>
      <c r="D52" s="51">
        <f>IF(D51+$D$46&gt;$C$44,D51,D51+$D$46)</f>
        <v>-99.25</v>
      </c>
      <c r="E52" s="36">
        <f>IF(D52&gt;=0,$D$28*(1+$D$32*D52+$D$33*D52^2-100*$D$35*D52^3+$D$35*D52^4),$D$28*(1+$D$32*D52+$D$33*D52^2-100*$D$34*D52^3+$D$34*D52^4))</f>
        <v>60.5653169008368</v>
      </c>
      <c r="F52" s="57">
        <f>[1]!vspline(D52,$C$40:$F$44,4)</f>
        <v>2.2300708749218385</v>
      </c>
    </row>
    <row r="53" spans="2:6" ht="12.75">
      <c r="B53">
        <f aca="true" t="shared" si="1" ref="B53:B116">B52+1</f>
        <v>3</v>
      </c>
      <c r="C53" s="56">
        <f t="shared" si="0"/>
        <v>58.67038294056585</v>
      </c>
      <c r="D53" s="51">
        <f aca="true" t="shared" si="2" ref="D53:D116">IF(D52+$D$46&gt;$C$44,D52,D52+$D$46)</f>
        <v>-98.5</v>
      </c>
      <c r="E53" s="36">
        <f>IF(D53&gt;=0,$D$28*(1+$D$32*D53+$D$33*D53^2-100*$D$35*D53^3+$D$35*D53^4),$D$28*(1+$D$32*D53+$D$33*D53^2-100*$D$34*D53^3+$D$34*D53^4))</f>
        <v>60.869095119387005</v>
      </c>
      <c r="F53" s="57">
        <f>[1]!vspline(D53,$C$40:$F$44,4)</f>
        <v>2.198712178821151</v>
      </c>
    </row>
    <row r="54" spans="2:6" ht="12.75">
      <c r="B54">
        <f t="shared" si="1"/>
        <v>4</v>
      </c>
      <c r="C54" s="56">
        <f t="shared" si="0"/>
        <v>59.00540893952804</v>
      </c>
      <c r="D54" s="51">
        <f t="shared" si="2"/>
        <v>-97.75</v>
      </c>
      <c r="E54" s="36">
        <f aca="true" t="shared" si="3" ref="E54:E117">IF(D54&gt;=0,$D$28*(1+$D$32*D54+$D$33*D54^2-100*$D$35*D54^3+$D$35*D54^4),$D$28*(1+$D$32*D54+$D$33*D54^2-100*$D$34*D54^3+$D$34*D54^4))</f>
        <v>61.17276708020345</v>
      </c>
      <c r="F54" s="57">
        <f>[1]!vspline(D54,$C$40:$F$44,4)</f>
        <v>2.167358140675408</v>
      </c>
    </row>
    <row r="55" spans="2:6" ht="12.75">
      <c r="B55">
        <f t="shared" si="1"/>
        <v>5</v>
      </c>
      <c r="C55" s="56">
        <f t="shared" si="0"/>
        <v>59.3403222152009</v>
      </c>
      <c r="D55" s="51">
        <f t="shared" si="2"/>
        <v>-97</v>
      </c>
      <c r="E55" s="36">
        <f t="shared" si="3"/>
        <v>61.47633330466298</v>
      </c>
      <c r="F55" s="57">
        <f>[1]!vspline(D55,$C$40:$F$44,4)</f>
        <v>2.1360110894620803</v>
      </c>
    </row>
    <row r="56" spans="2:6" ht="12.75">
      <c r="B56">
        <f t="shared" si="1"/>
        <v>6</v>
      </c>
      <c r="C56" s="56">
        <f t="shared" si="0"/>
        <v>59.67512095680799</v>
      </c>
      <c r="D56" s="51">
        <f t="shared" si="2"/>
        <v>-96.25</v>
      </c>
      <c r="E56" s="36">
        <f t="shared" si="3"/>
        <v>61.77979431096663</v>
      </c>
      <c r="F56" s="57">
        <f>[1]!vspline(D56,$C$40:$F$44,4)</f>
        <v>2.1046733541586407</v>
      </c>
    </row>
    <row r="57" spans="2:6" ht="12.75">
      <c r="B57">
        <f t="shared" si="1"/>
        <v>7</v>
      </c>
      <c r="C57" s="56">
        <f t="shared" si="0"/>
        <v>60.00980335039693</v>
      </c>
      <c r="D57" s="51">
        <f t="shared" si="2"/>
        <v>-95.5</v>
      </c>
      <c r="E57" s="36">
        <f t="shared" si="3"/>
        <v>62.08315061413949</v>
      </c>
      <c r="F57" s="57">
        <f>[1]!vspline(D57,$C$40:$F$44,4)</f>
        <v>2.073347263742561</v>
      </c>
    </row>
    <row r="58" spans="2:6" ht="12.75">
      <c r="B58">
        <f t="shared" si="1"/>
        <v>8</v>
      </c>
      <c r="C58" s="56">
        <f t="shared" si="0"/>
        <v>60.34436757883945</v>
      </c>
      <c r="D58" s="51">
        <f t="shared" si="2"/>
        <v>-94.75</v>
      </c>
      <c r="E58" s="36">
        <f t="shared" si="3"/>
        <v>62.38640272603077</v>
      </c>
      <c r="F58" s="57">
        <f>[1]!vspline(D58,$C$40:$F$44,4)</f>
        <v>2.0420351471913136</v>
      </c>
    </row>
    <row r="59" spans="2:6" ht="12.75">
      <c r="B59">
        <f t="shared" si="1"/>
        <v>9</v>
      </c>
      <c r="C59" s="56">
        <f t="shared" si="0"/>
        <v>60.67881182183138</v>
      </c>
      <c r="D59" s="51">
        <f t="shared" si="2"/>
        <v>-94</v>
      </c>
      <c r="E59" s="36">
        <f t="shared" si="3"/>
        <v>62.68955115531375</v>
      </c>
      <c r="F59" s="57">
        <f>[1]!vspline(D59,$C$40:$F$44,4)</f>
        <v>2.0107393334823698</v>
      </c>
    </row>
    <row r="60" spans="2:6" ht="12.75">
      <c r="B60">
        <f t="shared" si="1"/>
        <v>10</v>
      </c>
      <c r="C60" s="56">
        <f t="shared" si="0"/>
        <v>61.013134255892616</v>
      </c>
      <c r="D60" s="51">
        <f t="shared" si="2"/>
        <v>-93.25</v>
      </c>
      <c r="E60" s="36">
        <f t="shared" si="3"/>
        <v>62.99259640748582</v>
      </c>
      <c r="F60" s="57">
        <f>[1]!vspline(D60,$C$40:$F$44,4)</f>
        <v>1.9794621515932018</v>
      </c>
    </row>
    <row r="61" spans="2:6" ht="12.75">
      <c r="B61">
        <f t="shared" si="1"/>
        <v>11</v>
      </c>
      <c r="C61" s="56">
        <f t="shared" si="0"/>
        <v>61.34733305436725</v>
      </c>
      <c r="D61" s="51">
        <f t="shared" si="2"/>
        <v>-92.5</v>
      </c>
      <c r="E61" s="36">
        <f t="shared" si="3"/>
        <v>63.29553898486853</v>
      </c>
      <c r="F61" s="57">
        <f>[1]!vspline(D61,$C$40:$F$44,4)</f>
        <v>1.9482059305012818</v>
      </c>
    </row>
    <row r="62" spans="2:6" ht="12.75">
      <c r="B62">
        <f t="shared" si="1"/>
        <v>12</v>
      </c>
      <c r="C62" s="56">
        <f t="shared" si="0"/>
        <v>61.68140638742334</v>
      </c>
      <c r="D62" s="51">
        <f t="shared" si="2"/>
        <v>-91.75</v>
      </c>
      <c r="E62" s="36">
        <f t="shared" si="3"/>
        <v>63.59837938660742</v>
      </c>
      <c r="F62" s="57">
        <f>[1]!vspline(D62,$C$40:$F$44,4)</f>
        <v>1.9169729991840818</v>
      </c>
    </row>
    <row r="63" spans="2:6" ht="12.75">
      <c r="B63">
        <f t="shared" si="1"/>
        <v>13</v>
      </c>
      <c r="C63" s="56">
        <f t="shared" si="0"/>
        <v>62.01535242205316</v>
      </c>
      <c r="D63" s="51">
        <f t="shared" si="2"/>
        <v>-91</v>
      </c>
      <c r="E63" s="36">
        <f t="shared" si="3"/>
        <v>63.901118108672236</v>
      </c>
      <c r="F63" s="57">
        <f>[1]!vspline(D63,$C$40:$F$44,4)</f>
        <v>1.8857656866190735</v>
      </c>
    </row>
    <row r="64" spans="2:6" ht="12.75">
      <c r="B64">
        <f t="shared" si="1"/>
        <v>14</v>
      </c>
      <c r="C64" s="56">
        <f t="shared" si="0"/>
        <v>62.349169322073024</v>
      </c>
      <c r="D64" s="51">
        <f t="shared" si="2"/>
        <v>-90.25</v>
      </c>
      <c r="E64" s="36">
        <f t="shared" si="3"/>
        <v>64.20375564385675</v>
      </c>
      <c r="F64" s="57">
        <f>[1]!vspline(D64,$C$40:$F$44,4)</f>
        <v>1.854586321783729</v>
      </c>
    </row>
    <row r="65" spans="2:6" ht="12.75">
      <c r="B65">
        <f t="shared" si="1"/>
        <v>15</v>
      </c>
      <c r="C65" s="56">
        <f t="shared" si="0"/>
        <v>62.68285524812335</v>
      </c>
      <c r="D65" s="51">
        <f t="shared" si="2"/>
        <v>-89.5</v>
      </c>
      <c r="E65" s="36">
        <f t="shared" si="3"/>
        <v>64.50629248177887</v>
      </c>
      <c r="F65" s="57">
        <f>[1]!vspline(D65,$C$40:$F$44,4)</f>
        <v>1.8234372336555205</v>
      </c>
    </row>
    <row r="66" spans="2:6" ht="12.75">
      <c r="B66">
        <f t="shared" si="1"/>
        <v>16</v>
      </c>
      <c r="C66" s="56">
        <f t="shared" si="0"/>
        <v>63.01640835766868</v>
      </c>
      <c r="D66" s="51">
        <f t="shared" si="2"/>
        <v>-88.75</v>
      </c>
      <c r="E66" s="36">
        <f t="shared" si="3"/>
        <v>64.8087291088806</v>
      </c>
      <c r="F66" s="57">
        <f>[1]!vspline(D66,$C$40:$F$44,4)</f>
        <v>1.7923207512119195</v>
      </c>
    </row>
    <row r="67" spans="2:6" ht="12.75">
      <c r="B67">
        <f t="shared" si="1"/>
        <v>17</v>
      </c>
      <c r="C67" s="56">
        <f t="shared" si="0"/>
        <v>63.349826804997626</v>
      </c>
      <c r="D67" s="51">
        <f t="shared" si="2"/>
        <v>-88</v>
      </c>
      <c r="E67" s="36">
        <f t="shared" si="3"/>
        <v>65.11106600842803</v>
      </c>
      <c r="F67" s="57">
        <f>[1]!vspline(D67,$C$40:$F$44,4)</f>
        <v>1.7612392034303985</v>
      </c>
    </row>
    <row r="68" spans="2:6" ht="12.75">
      <c r="B68">
        <f t="shared" si="1"/>
        <v>18</v>
      </c>
      <c r="C68" s="56">
        <f t="shared" si="0"/>
        <v>63.683108741222945</v>
      </c>
      <c r="D68" s="51">
        <f t="shared" si="2"/>
        <v>-87.25</v>
      </c>
      <c r="E68" s="36">
        <f t="shared" si="3"/>
        <v>65.41330366051137</v>
      </c>
      <c r="F68" s="57">
        <f>[1]!vspline(D68,$C$40:$F$44,4)</f>
        <v>1.7301949192884294</v>
      </c>
    </row>
    <row r="69" spans="2:6" ht="12.75">
      <c r="B69">
        <f t="shared" si="1"/>
        <v>19</v>
      </c>
      <c r="C69" s="56">
        <f t="shared" si="0"/>
        <v>64.01625231428143</v>
      </c>
      <c r="D69" s="51">
        <f t="shared" si="2"/>
        <v>-86.5</v>
      </c>
      <c r="E69" s="36">
        <f t="shared" si="3"/>
        <v>65.71544254204491</v>
      </c>
      <c r="F69" s="57">
        <f>[1]!vspline(D69,$C$40:$F$44,4)</f>
        <v>1.6991902277634838</v>
      </c>
    </row>
    <row r="70" spans="2:6" ht="12.75">
      <c r="B70">
        <f t="shared" si="1"/>
        <v>20</v>
      </c>
      <c r="C70" s="56">
        <f t="shared" si="0"/>
        <v>64.349255668934</v>
      </c>
      <c r="D70" s="51">
        <f t="shared" si="2"/>
        <v>-85.75</v>
      </c>
      <c r="E70" s="36">
        <f t="shared" si="3"/>
        <v>66.01748312676705</v>
      </c>
      <c r="F70" s="57">
        <f>[1]!vspline(D70,$C$40:$F$44,4)</f>
        <v>1.6682274578330343</v>
      </c>
    </row>
    <row r="71" spans="2:6" ht="12.75">
      <c r="B71">
        <f t="shared" si="1"/>
        <v>21</v>
      </c>
      <c r="C71" s="56">
        <f t="shared" si="0"/>
        <v>64.68211694676576</v>
      </c>
      <c r="D71" s="51">
        <f t="shared" si="2"/>
        <v>-85</v>
      </c>
      <c r="E71" s="36">
        <f t="shared" si="3"/>
        <v>66.3194258852403</v>
      </c>
      <c r="F71" s="57">
        <f>[1]!vspline(D71,$C$40:$F$44,4)</f>
        <v>1.6373089384745523</v>
      </c>
    </row>
    <row r="72" spans="2:6" ht="12.75">
      <c r="B72">
        <f t="shared" si="1"/>
        <v>22</v>
      </c>
      <c r="C72" s="56">
        <f t="shared" si="0"/>
        <v>65.01483428618576</v>
      </c>
      <c r="D72" s="51">
        <f t="shared" si="2"/>
        <v>-84.25</v>
      </c>
      <c r="E72" s="36">
        <f t="shared" si="3"/>
        <v>66.62127128485128</v>
      </c>
      <c r="F72" s="57">
        <f>[1]!vspline(D72,$C$40:$F$44,4)</f>
        <v>1.60643699866551</v>
      </c>
    </row>
    <row r="73" spans="2:6" ht="12.75">
      <c r="B73">
        <f t="shared" si="1"/>
        <v>23</v>
      </c>
      <c r="C73" s="56">
        <f t="shared" si="0"/>
        <v>65.34740582242726</v>
      </c>
      <c r="D73" s="51">
        <f t="shared" si="2"/>
        <v>-83.5</v>
      </c>
      <c r="E73" s="36">
        <f t="shared" si="3"/>
        <v>66.92301978981064</v>
      </c>
      <c r="F73" s="57">
        <f>[1]!vspline(D73,$C$40:$F$44,4)</f>
        <v>1.5756139673833796</v>
      </c>
    </row>
    <row r="74" spans="2:6" ht="12.75">
      <c r="B74">
        <f t="shared" si="1"/>
        <v>24</v>
      </c>
      <c r="C74" s="56">
        <f t="shared" si="0"/>
        <v>65.67982968754758</v>
      </c>
      <c r="D74" s="51">
        <f t="shared" si="2"/>
        <v>-82.75</v>
      </c>
      <c r="E74" s="36">
        <f t="shared" si="3"/>
        <v>67.22467186115321</v>
      </c>
      <c r="F74" s="57">
        <f>[1]!vspline(D74,$C$40:$F$44,4)</f>
        <v>1.5448421736056328</v>
      </c>
    </row>
    <row r="75" spans="2:6" ht="12.75">
      <c r="B75">
        <f t="shared" si="1"/>
        <v>25</v>
      </c>
      <c r="C75" s="56">
        <f t="shared" si="0"/>
        <v>66.01210401042817</v>
      </c>
      <c r="D75" s="51">
        <f t="shared" si="2"/>
        <v>-82</v>
      </c>
      <c r="E75" s="36">
        <f t="shared" si="3"/>
        <v>67.52622795673791</v>
      </c>
      <c r="F75" s="57">
        <f>[1]!vspline(D75,$C$40:$F$44,4)</f>
        <v>1.5141239463097416</v>
      </c>
    </row>
    <row r="76" spans="2:6" ht="12.75">
      <c r="B76">
        <f t="shared" si="1"/>
        <v>26</v>
      </c>
      <c r="C76" s="56">
        <f t="shared" si="0"/>
        <v>66.34422691677455</v>
      </c>
      <c r="D76" s="51">
        <f t="shared" si="2"/>
        <v>-81.25</v>
      </c>
      <c r="E76" s="36">
        <f t="shared" si="3"/>
        <v>67.82768853124772</v>
      </c>
      <c r="F76" s="57">
        <f>[1]!vspline(D76,$C$40:$F$44,4)</f>
        <v>1.4834616144731783</v>
      </c>
    </row>
    <row r="77" spans="2:6" ht="12.75">
      <c r="B77">
        <f t="shared" si="1"/>
        <v>27</v>
      </c>
      <c r="C77" s="56">
        <f t="shared" si="0"/>
        <v>66.6761965291163</v>
      </c>
      <c r="D77" s="51">
        <f t="shared" si="2"/>
        <v>-80.5</v>
      </c>
      <c r="E77" s="36">
        <f t="shared" si="3"/>
        <v>68.12905403618971</v>
      </c>
      <c r="F77" s="57">
        <f>[1]!vspline(D77,$C$40:$F$44,4)</f>
        <v>1.4528575070734144</v>
      </c>
    </row>
    <row r="78" spans="2:6" ht="12.75">
      <c r="B78">
        <f t="shared" si="1"/>
        <v>28</v>
      </c>
      <c r="C78" s="56">
        <f t="shared" si="0"/>
        <v>67.00801096680722</v>
      </c>
      <c r="D78" s="51">
        <f t="shared" si="2"/>
        <v>-79.75</v>
      </c>
      <c r="E78" s="36">
        <f t="shared" si="3"/>
        <v>68.43032491989514</v>
      </c>
      <c r="F78" s="57">
        <f>[1]!vspline(D78,$C$40:$F$44,4)</f>
        <v>1.4223139530879223</v>
      </c>
    </row>
    <row r="79" spans="2:6" ht="12.75">
      <c r="B79">
        <f t="shared" si="1"/>
        <v>29</v>
      </c>
      <c r="C79" s="56">
        <f t="shared" si="0"/>
        <v>67.3396683460251</v>
      </c>
      <c r="D79" s="51">
        <f t="shared" si="2"/>
        <v>-79</v>
      </c>
      <c r="E79" s="36">
        <f t="shared" si="3"/>
        <v>68.73150162751928</v>
      </c>
      <c r="F79" s="57">
        <f>[1]!vspline(D79,$C$40:$F$44,4)</f>
        <v>1.3918332814941738</v>
      </c>
    </row>
    <row r="80" spans="2:6" ht="12.75">
      <c r="B80">
        <f t="shared" si="1"/>
        <v>30</v>
      </c>
      <c r="C80" s="56">
        <f t="shared" si="0"/>
        <v>67.6711667797719</v>
      </c>
      <c r="D80" s="51">
        <f t="shared" si="2"/>
        <v>-78.25</v>
      </c>
      <c r="E80" s="36">
        <f t="shared" si="3"/>
        <v>69.03258460104153</v>
      </c>
      <c r="F80" s="57">
        <f>[1]!vspline(D80,$C$40:$F$44,4)</f>
        <v>1.361417821269641</v>
      </c>
    </row>
    <row r="81" spans="2:6" ht="12.75">
      <c r="B81">
        <f t="shared" si="1"/>
        <v>31</v>
      </c>
      <c r="C81" s="56">
        <f t="shared" si="0"/>
        <v>68.00250437787362</v>
      </c>
      <c r="D81" s="51">
        <f t="shared" si="2"/>
        <v>-77.5</v>
      </c>
      <c r="E81" s="36">
        <f t="shared" si="3"/>
        <v>69.33357427926542</v>
      </c>
      <c r="F81" s="57">
        <f>[1]!vspline(D81,$C$40:$F$44,4)</f>
        <v>1.331069901391796</v>
      </c>
    </row>
    <row r="82" spans="2:6" ht="12.75">
      <c r="B82">
        <f t="shared" si="1"/>
        <v>32</v>
      </c>
      <c r="C82" s="56">
        <f t="shared" si="0"/>
        <v>68.3336792469804</v>
      </c>
      <c r="D82" s="51">
        <f t="shared" si="2"/>
        <v>-76.75</v>
      </c>
      <c r="E82" s="36">
        <f t="shared" si="3"/>
        <v>69.6344710978185</v>
      </c>
      <c r="F82" s="57">
        <f>[1]!vspline(D82,$C$40:$F$44,4)</f>
        <v>1.3007918508381102</v>
      </c>
    </row>
    <row r="83" spans="2:6" ht="12.75">
      <c r="B83">
        <f t="shared" si="1"/>
        <v>33</v>
      </c>
      <c r="C83" s="56">
        <f t="shared" si="0"/>
        <v>68.66468949056645</v>
      </c>
      <c r="D83" s="51">
        <f t="shared" si="2"/>
        <v>-76</v>
      </c>
      <c r="E83" s="36">
        <f t="shared" si="3"/>
        <v>69.9352754891525</v>
      </c>
      <c r="F83" s="57">
        <f>[1]!vspline(D83,$C$40:$F$44,4)</f>
        <v>1.2705859985860561</v>
      </c>
    </row>
    <row r="84" spans="2:6" ht="12.75">
      <c r="B84">
        <f t="shared" si="1"/>
        <v>34</v>
      </c>
      <c r="C84" s="56">
        <f t="shared" si="0"/>
        <v>68.99553320893014</v>
      </c>
      <c r="D84" s="51">
        <f t="shared" si="2"/>
        <v>-75.25</v>
      </c>
      <c r="E84" s="36">
        <f t="shared" si="3"/>
        <v>70.23598788254324</v>
      </c>
      <c r="F84" s="57">
        <f>[1]!vspline(D84,$C$40:$F$44,4)</f>
        <v>1.2404546736131057</v>
      </c>
    </row>
    <row r="85" spans="2:6" ht="12.75">
      <c r="B85">
        <f t="shared" si="1"/>
        <v>35</v>
      </c>
      <c r="C85" s="56">
        <f t="shared" si="0"/>
        <v>69.32620849919385</v>
      </c>
      <c r="D85" s="51">
        <f t="shared" si="2"/>
        <v>-74.5</v>
      </c>
      <c r="E85" s="36">
        <f t="shared" si="3"/>
        <v>70.53660870409058</v>
      </c>
      <c r="F85" s="57">
        <f>[1]!vspline(D85,$C$40:$F$44,4)</f>
        <v>1.2104002048967308</v>
      </c>
    </row>
    <row r="86" spans="2:6" ht="12.75">
      <c r="B86">
        <f t="shared" si="1"/>
        <v>36</v>
      </c>
      <c r="C86" s="56">
        <f t="shared" si="0"/>
        <v>69.65671345530419</v>
      </c>
      <c r="D86" s="51">
        <f t="shared" si="2"/>
        <v>-73.75</v>
      </c>
      <c r="E86" s="36">
        <f t="shared" si="3"/>
        <v>70.83713837671858</v>
      </c>
      <c r="F86" s="57">
        <f>[1]!vspline(D86,$C$40:$F$44,4)</f>
        <v>1.1804249214144034</v>
      </c>
    </row>
    <row r="87" spans="2:6" ht="12.75">
      <c r="B87">
        <f t="shared" si="1"/>
        <v>37</v>
      </c>
      <c r="C87" s="56">
        <f t="shared" si="0"/>
        <v>69.98704616803171</v>
      </c>
      <c r="D87" s="51">
        <f t="shared" si="2"/>
        <v>-73</v>
      </c>
      <c r="E87" s="36">
        <f t="shared" si="3"/>
        <v>71.13757732017531</v>
      </c>
      <c r="F87" s="57">
        <f>[1]!vspline(D87,$C$40:$F$44,4)</f>
        <v>1.1505311521435957</v>
      </c>
    </row>
    <row r="88" spans="2:6" ht="12.75">
      <c r="B88">
        <f t="shared" si="1"/>
        <v>38</v>
      </c>
      <c r="C88" s="56">
        <f t="shared" si="0"/>
        <v>70.31720472497116</v>
      </c>
      <c r="D88" s="51">
        <f t="shared" si="2"/>
        <v>-72.25</v>
      </c>
      <c r="E88" s="36">
        <f t="shared" si="3"/>
        <v>71.43792595103294</v>
      </c>
      <c r="F88" s="57">
        <f>[1]!vspline(D88,$C$40:$F$44,4)</f>
        <v>1.1207212260617794</v>
      </c>
    </row>
    <row r="89" spans="2:6" ht="12.75">
      <c r="B89">
        <f t="shared" si="1"/>
        <v>39</v>
      </c>
      <c r="C89" s="56">
        <f t="shared" si="0"/>
        <v>70.6471872105414</v>
      </c>
      <c r="D89" s="51">
        <f t="shared" si="2"/>
        <v>-71.5</v>
      </c>
      <c r="E89" s="36">
        <f t="shared" si="3"/>
        <v>71.73818468268783</v>
      </c>
      <c r="F89" s="57">
        <f>[1]!vspline(D89,$C$40:$F$44,4)</f>
        <v>1.0909974721464264</v>
      </c>
    </row>
    <row r="90" spans="2:6" ht="12.75">
      <c r="B90">
        <f t="shared" si="1"/>
        <v>40</v>
      </c>
      <c r="C90" s="56">
        <f t="shared" si="0"/>
        <v>70.97699170598533</v>
      </c>
      <c r="D90" s="51">
        <f t="shared" si="2"/>
        <v>-70.75</v>
      </c>
      <c r="E90" s="36">
        <f t="shared" si="3"/>
        <v>72.03835392536034</v>
      </c>
      <c r="F90" s="57">
        <f>[1]!vspline(D90,$C$40:$F$44,4)</f>
        <v>1.0613622193750092</v>
      </c>
    </row>
    <row r="91" spans="2:6" ht="12.75">
      <c r="B91">
        <f t="shared" si="1"/>
        <v>41</v>
      </c>
      <c r="C91" s="56">
        <f t="shared" si="0"/>
        <v>71.30661628937001</v>
      </c>
      <c r="D91" s="51">
        <f t="shared" si="2"/>
        <v>-70</v>
      </c>
      <c r="E91" s="36">
        <f t="shared" si="3"/>
        <v>72.338434086095</v>
      </c>
      <c r="F91" s="57">
        <f>[1]!vspline(D91,$C$40:$F$44,4)</f>
        <v>1.0318177967249993</v>
      </c>
    </row>
    <row r="92" spans="2:6" ht="12.75">
      <c r="B92">
        <f t="shared" si="1"/>
        <v>42</v>
      </c>
      <c r="C92" s="56">
        <f t="shared" si="0"/>
        <v>71.63605903558653</v>
      </c>
      <c r="D92" s="51">
        <f t="shared" si="2"/>
        <v>-69.25</v>
      </c>
      <c r="E92" s="36">
        <f t="shared" si="3"/>
        <v>72.6384255687604</v>
      </c>
      <c r="F92" s="57">
        <f>[1]!vspline(D92,$C$40:$F$44,4)</f>
        <v>1.002366533173869</v>
      </c>
    </row>
    <row r="93" spans="2:6" ht="12.75">
      <c r="B93">
        <f t="shared" si="1"/>
        <v>43</v>
      </c>
      <c r="C93" s="56">
        <f t="shared" si="0"/>
        <v>71.96531801635015</v>
      </c>
      <c r="D93" s="51">
        <f t="shared" si="2"/>
        <v>-68.5</v>
      </c>
      <c r="E93" s="36">
        <f t="shared" si="3"/>
        <v>72.93832877404924</v>
      </c>
      <c r="F93" s="57">
        <f>[1]!vspline(D93,$C$40:$F$44,4)</f>
        <v>0.97301075769909</v>
      </c>
    </row>
    <row r="94" spans="2:6" ht="12.75">
      <c r="B94">
        <f t="shared" si="1"/>
        <v>44</v>
      </c>
      <c r="C94" s="56">
        <f t="shared" si="0"/>
        <v>72.29439130020018</v>
      </c>
      <c r="D94" s="51">
        <f t="shared" si="2"/>
        <v>-67.75</v>
      </c>
      <c r="E94" s="36">
        <f t="shared" si="3"/>
        <v>73.2381440994783</v>
      </c>
      <c r="F94" s="57">
        <f>[1]!vspline(D94,$C$40:$F$44,4)</f>
        <v>0.9437527992781345</v>
      </c>
    </row>
    <row r="95" spans="2:6" ht="12.75">
      <c r="B95">
        <f t="shared" si="1"/>
        <v>45</v>
      </c>
      <c r="C95" s="56">
        <f t="shared" si="0"/>
        <v>72.62327695250009</v>
      </c>
      <c r="D95" s="51">
        <f t="shared" si="2"/>
        <v>-67</v>
      </c>
      <c r="E95" s="36">
        <f t="shared" si="3"/>
        <v>73.53787193938857</v>
      </c>
      <c r="F95" s="57">
        <f>[1]!vspline(D95,$C$40:$F$44,4)</f>
        <v>0.9145949868884744</v>
      </c>
    </row>
    <row r="96" spans="2:6" ht="12.75">
      <c r="B96">
        <f t="shared" si="1"/>
        <v>46</v>
      </c>
      <c r="C96" s="56">
        <f t="shared" si="0"/>
        <v>72.95197303543738</v>
      </c>
      <c r="D96" s="51">
        <f t="shared" si="2"/>
        <v>-66.25</v>
      </c>
      <c r="E96" s="36">
        <f t="shared" si="3"/>
        <v>73.83751268494495</v>
      </c>
      <c r="F96" s="57">
        <f>[1]!vspline(D96,$C$40:$F$44,4)</f>
        <v>0.8855396495075818</v>
      </c>
    </row>
    <row r="97" spans="2:6" ht="12.75">
      <c r="B97">
        <f t="shared" si="1"/>
        <v>47</v>
      </c>
      <c r="C97" s="56">
        <f t="shared" si="0"/>
        <v>73.28047760802369</v>
      </c>
      <c r="D97" s="51">
        <f t="shared" si="2"/>
        <v>-65.5</v>
      </c>
      <c r="E97" s="36">
        <f t="shared" si="3"/>
        <v>74.13706672413662</v>
      </c>
      <c r="F97" s="57">
        <f>[1]!vspline(D97,$C$40:$F$44,4)</f>
        <v>0.8565891161129284</v>
      </c>
    </row>
    <row r="98" spans="2:6" ht="12.75">
      <c r="B98">
        <f t="shared" si="1"/>
        <v>48</v>
      </c>
      <c r="C98" s="56">
        <f t="shared" si="0"/>
        <v>73.60878872609473</v>
      </c>
      <c r="D98" s="51">
        <f t="shared" si="2"/>
        <v>-64.75</v>
      </c>
      <c r="E98" s="36">
        <f t="shared" si="3"/>
        <v>74.43653444177671</v>
      </c>
      <c r="F98" s="57">
        <f>[1]!vspline(D98,$C$40:$F$44,4)</f>
        <v>0.8277457156819866</v>
      </c>
    </row>
    <row r="99" spans="2:6" ht="12.75">
      <c r="B99">
        <f t="shared" si="1"/>
        <v>49</v>
      </c>
      <c r="C99" s="56">
        <f t="shared" si="0"/>
        <v>73.93690444231035</v>
      </c>
      <c r="D99" s="51">
        <f t="shared" si="2"/>
        <v>-64</v>
      </c>
      <c r="E99" s="36">
        <f t="shared" si="3"/>
        <v>74.73591621950258</v>
      </c>
      <c r="F99" s="57">
        <f>[1]!vspline(D99,$C$40:$F$44,4)</f>
        <v>0.799011777192228</v>
      </c>
    </row>
    <row r="100" spans="2:6" ht="12.75">
      <c r="B100">
        <f t="shared" si="1"/>
        <v>50</v>
      </c>
      <c r="C100" s="56">
        <f t="shared" si="0"/>
        <v>74.26482280615451</v>
      </c>
      <c r="D100" s="51">
        <f t="shared" si="2"/>
        <v>-63.25</v>
      </c>
      <c r="E100" s="36">
        <f t="shared" si="3"/>
        <v>75.03521243577563</v>
      </c>
      <c r="F100" s="57">
        <f>[1]!vspline(D100,$C$40:$F$44,4)</f>
        <v>0.7703896296211249</v>
      </c>
    </row>
    <row r="101" spans="2:6" ht="12.75">
      <c r="B101">
        <f t="shared" si="1"/>
        <v>51</v>
      </c>
      <c r="C101" s="56">
        <f t="shared" si="0"/>
        <v>74.5925418639352</v>
      </c>
      <c r="D101" s="51">
        <f t="shared" si="2"/>
        <v>-62.5</v>
      </c>
      <c r="E101" s="36">
        <f t="shared" si="3"/>
        <v>75.33442346588134</v>
      </c>
      <c r="F101" s="57">
        <f>[1]!vspline(D101,$C$40:$F$44,4)</f>
        <v>0.7418816019461492</v>
      </c>
    </row>
    <row r="102" spans="2:6" ht="12.75">
      <c r="B102">
        <f t="shared" si="1"/>
        <v>52</v>
      </c>
      <c r="C102" s="56">
        <f t="shared" si="0"/>
        <v>74.92005965878457</v>
      </c>
      <c r="D102" s="51">
        <f t="shared" si="2"/>
        <v>-61.75</v>
      </c>
      <c r="E102" s="36">
        <f t="shared" si="3"/>
        <v>75.63354968192934</v>
      </c>
      <c r="F102" s="57">
        <f>[1]!vspline(D102,$C$40:$F$44,4)</f>
        <v>0.7134900231447726</v>
      </c>
    </row>
    <row r="103" spans="2:6" ht="12.75">
      <c r="B103">
        <f t="shared" si="1"/>
        <v>53</v>
      </c>
      <c r="C103" s="56">
        <f t="shared" si="0"/>
        <v>75.24737423065883</v>
      </c>
      <c r="D103" s="51">
        <f t="shared" si="2"/>
        <v>-61</v>
      </c>
      <c r="E103" s="36">
        <f t="shared" si="3"/>
        <v>75.9325914528533</v>
      </c>
      <c r="F103" s="57">
        <f>[1]!vspline(D103,$C$40:$F$44,4)</f>
        <v>0.6852172221944675</v>
      </c>
    </row>
    <row r="104" spans="2:6" ht="12.75">
      <c r="B104">
        <f t="shared" si="1"/>
        <v>54</v>
      </c>
      <c r="C104" s="56">
        <f t="shared" si="0"/>
        <v>75.57448361633836</v>
      </c>
      <c r="D104" s="51">
        <f t="shared" si="2"/>
        <v>-60.25</v>
      </c>
      <c r="E104" s="36">
        <f t="shared" si="3"/>
        <v>76.23154914441106</v>
      </c>
      <c r="F104" s="57">
        <f>[1]!vspline(D104,$C$40:$F$44,4)</f>
        <v>0.6570655280727056</v>
      </c>
    </row>
    <row r="105" spans="2:6" ht="12.75">
      <c r="B105">
        <f t="shared" si="1"/>
        <v>55</v>
      </c>
      <c r="C105" s="56">
        <f t="shared" si="0"/>
        <v>75.90138584942754</v>
      </c>
      <c r="D105" s="51">
        <f t="shared" si="2"/>
        <v>-59.5</v>
      </c>
      <c r="E105" s="36">
        <f t="shared" si="3"/>
        <v>76.5304231191845</v>
      </c>
      <c r="F105" s="57">
        <f>[1]!vspline(D105,$C$40:$F$44,4)</f>
        <v>0.6290372697569591</v>
      </c>
    </row>
    <row r="106" spans="2:6" ht="12.75">
      <c r="B106">
        <f t="shared" si="1"/>
        <v>56</v>
      </c>
      <c r="C106" s="56">
        <f t="shared" si="0"/>
        <v>76.22807896035492</v>
      </c>
      <c r="D106" s="51">
        <f t="shared" si="2"/>
        <v>-58.75</v>
      </c>
      <c r="E106" s="36">
        <f t="shared" si="3"/>
        <v>76.82921373657962</v>
      </c>
      <c r="F106" s="57">
        <f>[1]!vspline(D106,$C$40:$F$44,4)</f>
        <v>0.6011347762246998</v>
      </c>
    </row>
    <row r="107" spans="2:6" ht="12.75">
      <c r="B107">
        <f t="shared" si="1"/>
        <v>57</v>
      </c>
      <c r="C107" s="56">
        <f t="shared" si="0"/>
        <v>76.55456097637315</v>
      </c>
      <c r="D107" s="51">
        <f t="shared" si="2"/>
        <v>-58</v>
      </c>
      <c r="E107" s="36">
        <f t="shared" si="3"/>
        <v>77.12792135282655</v>
      </c>
      <c r="F107" s="57">
        <f>[1]!vspline(D107,$C$40:$F$44,4)</f>
        <v>0.5733603764533998</v>
      </c>
    </row>
    <row r="108" spans="2:6" ht="12.75">
      <c r="B108">
        <f t="shared" si="1"/>
        <v>58</v>
      </c>
      <c r="C108" s="56">
        <f t="shared" si="0"/>
        <v>76.88082992155894</v>
      </c>
      <c r="D108" s="51">
        <f t="shared" si="2"/>
        <v>-57.25</v>
      </c>
      <c r="E108" s="36">
        <f t="shared" si="3"/>
        <v>77.42654632097947</v>
      </c>
      <c r="F108" s="57">
        <f>[1]!vspline(D108,$C$40:$F$44,4)</f>
        <v>0.545716399420531</v>
      </c>
    </row>
    <row r="109" spans="2:6" ht="12.75">
      <c r="B109">
        <f t="shared" si="1"/>
        <v>59</v>
      </c>
      <c r="C109" s="56">
        <f t="shared" si="0"/>
        <v>77.20688381681313</v>
      </c>
      <c r="D109" s="51">
        <f t="shared" si="2"/>
        <v>-56.5</v>
      </c>
      <c r="E109" s="36">
        <f t="shared" si="3"/>
        <v>77.7250889909167</v>
      </c>
      <c r="F109" s="57">
        <f>[1]!vspline(D109,$C$40:$F$44,4)</f>
        <v>0.5182051741035654</v>
      </c>
    </row>
    <row r="110" spans="2:6" ht="12.75">
      <c r="B110">
        <f t="shared" si="1"/>
        <v>60</v>
      </c>
      <c r="C110" s="56">
        <f t="shared" si="0"/>
        <v>77.53272067986069</v>
      </c>
      <c r="D110" s="51">
        <f t="shared" si="2"/>
        <v>-55.75</v>
      </c>
      <c r="E110" s="36">
        <f t="shared" si="3"/>
        <v>78.02354970934066</v>
      </c>
      <c r="F110" s="57">
        <f>[1]!vspline(D110,$C$40:$F$44,4)</f>
        <v>0.4908290294799751</v>
      </c>
    </row>
    <row r="111" spans="2:6" ht="12.75">
      <c r="B111">
        <f t="shared" si="1"/>
        <v>61</v>
      </c>
      <c r="C111" s="56">
        <f t="shared" si="0"/>
        <v>77.85833852525057</v>
      </c>
      <c r="D111" s="51">
        <f t="shared" si="2"/>
        <v>-55</v>
      </c>
      <c r="E111" s="36">
        <f t="shared" si="3"/>
        <v>78.32192881977781</v>
      </c>
      <c r="F111" s="57">
        <f>[1]!vspline(D111,$C$40:$F$44,4)</f>
        <v>0.46359029452723194</v>
      </c>
    </row>
    <row r="112" spans="2:6" ht="12.75">
      <c r="B112">
        <f t="shared" si="1"/>
        <v>62</v>
      </c>
      <c r="C112" s="56">
        <f t="shared" si="0"/>
        <v>78.18373536435598</v>
      </c>
      <c r="D112" s="51">
        <f t="shared" si="2"/>
        <v>-54.25</v>
      </c>
      <c r="E112" s="36">
        <f t="shared" si="3"/>
        <v>78.62022666257879</v>
      </c>
      <c r="F112" s="57">
        <f>[1]!vspline(D112,$C$40:$F$44,4)</f>
        <v>0.436491298222808</v>
      </c>
    </row>
    <row r="113" spans="2:6" ht="12.75">
      <c r="B113">
        <f t="shared" si="1"/>
        <v>63</v>
      </c>
      <c r="C113" s="56">
        <f t="shared" si="0"/>
        <v>78.50890920537412</v>
      </c>
      <c r="D113" s="51">
        <f t="shared" si="2"/>
        <v>-53.5</v>
      </c>
      <c r="E113" s="36">
        <f t="shared" si="3"/>
        <v>78.9184435749183</v>
      </c>
      <c r="F113" s="57">
        <f>[1]!vspline(D113,$C$40:$F$44,4)</f>
        <v>0.4095343695441753</v>
      </c>
    </row>
    <row r="114" spans="2:6" ht="12.75">
      <c r="B114">
        <f t="shared" si="1"/>
        <v>64</v>
      </c>
      <c r="C114" s="56">
        <f t="shared" si="0"/>
        <v>78.83385805332632</v>
      </c>
      <c r="D114" s="51">
        <f t="shared" si="2"/>
        <v>-52.75</v>
      </c>
      <c r="E114" s="36">
        <f t="shared" si="3"/>
        <v>79.21657989079513</v>
      </c>
      <c r="F114" s="57">
        <f>[1]!vspline(D114,$C$40:$F$44,4)</f>
        <v>0.3827218374688057</v>
      </c>
    </row>
    <row r="115" spans="2:6" ht="12.75">
      <c r="B115">
        <f t="shared" si="1"/>
        <v>65</v>
      </c>
      <c r="C115" s="56">
        <f aca="true" t="shared" si="4" ref="C115:C178">E115-F115</f>
        <v>79.15857991005802</v>
      </c>
      <c r="D115" s="51">
        <f t="shared" si="2"/>
        <v>-52</v>
      </c>
      <c r="E115" s="36">
        <f t="shared" si="3"/>
        <v>79.5146359410322</v>
      </c>
      <c r="F115" s="57">
        <f>[1]!vspline(D115,$C$40:$F$44,4)</f>
        <v>0.3560560309741713</v>
      </c>
    </row>
    <row r="116" spans="2:6" ht="12.75">
      <c r="B116">
        <f t="shared" si="1"/>
        <v>66</v>
      </c>
      <c r="C116" s="56">
        <f t="shared" si="4"/>
        <v>79.48307277423875</v>
      </c>
      <c r="D116" s="51">
        <f t="shared" si="2"/>
        <v>-51.25</v>
      </c>
      <c r="E116" s="36">
        <f t="shared" si="3"/>
        <v>79.8126120532765</v>
      </c>
      <c r="F116" s="57">
        <f>[1]!vspline(D116,$C$40:$F$44,4)</f>
        <v>0.32953927903774405</v>
      </c>
    </row>
    <row r="117" spans="2:6" ht="12.75">
      <c r="B117">
        <f aca="true" t="shared" si="5" ref="B117:B180">B116+1</f>
        <v>67</v>
      </c>
      <c r="C117" s="56">
        <f t="shared" si="4"/>
        <v>79.80733464136216</v>
      </c>
      <c r="D117" s="51">
        <f aca="true" t="shared" si="6" ref="D117:D180">IF(D116+$D$46&gt;$C$44,D116,D116+$D$46)</f>
        <v>-50.5</v>
      </c>
      <c r="E117" s="36">
        <f t="shared" si="3"/>
        <v>80.11050855199916</v>
      </c>
      <c r="F117" s="57">
        <f>[1]!vspline(D117,$C$40:$F$44,4)</f>
        <v>0.30317391063699595</v>
      </c>
    </row>
    <row r="118" spans="2:6" ht="12.75">
      <c r="B118">
        <f t="shared" si="5"/>
        <v>68</v>
      </c>
      <c r="C118" s="56">
        <f t="shared" si="4"/>
        <v>80.13136350374596</v>
      </c>
      <c r="D118" s="51">
        <f t="shared" si="6"/>
        <v>-49.75</v>
      </c>
      <c r="E118" s="36">
        <f aca="true" t="shared" si="7" ref="E118:E181">IF(D118&gt;=0,$D$28*(1+$D$32*D118+$D$33*D118^2-100*$D$35*D118^3+$D$35*D118^4),$D$28*(1+$D$32*D118+$D$33*D118^2-100*$D$34*D118^3+$D$34*D118^4))</f>
        <v>80.40832575849535</v>
      </c>
      <c r="F118" s="57">
        <f>[1]!vspline(D118,$C$40:$F$44,4)</f>
        <v>0.2769622547493989</v>
      </c>
    </row>
    <row r="119" spans="2:6" ht="12.75">
      <c r="B119">
        <f t="shared" si="5"/>
        <v>69</v>
      </c>
      <c r="C119" s="56">
        <f t="shared" si="4"/>
        <v>80.455157350532</v>
      </c>
      <c r="D119" s="51">
        <f t="shared" si="6"/>
        <v>-49</v>
      </c>
      <c r="E119" s="36">
        <f t="shared" si="7"/>
        <v>80.70606399088443</v>
      </c>
      <c r="F119" s="57">
        <f>[1]!vspline(D119,$C$40:$F$44,4)</f>
        <v>0.250906640352425</v>
      </c>
    </row>
    <row r="120" spans="2:6" ht="12.75">
      <c r="B120">
        <f t="shared" si="5"/>
        <v>70</v>
      </c>
      <c r="C120" s="56">
        <f t="shared" si="4"/>
        <v>80.7787141676862</v>
      </c>
      <c r="D120" s="51">
        <f t="shared" si="6"/>
        <v>-48.25</v>
      </c>
      <c r="E120" s="36">
        <f t="shared" si="7"/>
        <v>81.00372356410975</v>
      </c>
      <c r="F120" s="57">
        <f>[1]!vspline(D120,$C$40:$F$44,4)</f>
        <v>0.22500939642354617</v>
      </c>
    </row>
    <row r="121" spans="2:6" ht="12.75">
      <c r="B121">
        <f t="shared" si="5"/>
        <v>71</v>
      </c>
      <c r="C121" s="56">
        <f t="shared" si="4"/>
        <v>81.1020319379986</v>
      </c>
      <c r="D121" s="51">
        <f t="shared" si="6"/>
        <v>-47.5</v>
      </c>
      <c r="E121" s="36">
        <f t="shared" si="7"/>
        <v>81.30130478993884</v>
      </c>
      <c r="F121" s="57">
        <f>[1]!vspline(D121,$C$40:$F$44,4)</f>
        <v>0.19927285194023442</v>
      </c>
    </row>
    <row r="122" spans="2:6" ht="12.75">
      <c r="B122">
        <f t="shared" si="5"/>
        <v>72</v>
      </c>
      <c r="C122" s="56">
        <f t="shared" si="4"/>
        <v>81.42510864108336</v>
      </c>
      <c r="D122" s="51">
        <f t="shared" si="6"/>
        <v>-46.75</v>
      </c>
      <c r="E122" s="36">
        <f t="shared" si="7"/>
        <v>81.59880797696331</v>
      </c>
      <c r="F122" s="57">
        <f>[1]!vspline(D122,$C$40:$F$44,4)</f>
        <v>0.17369933587996172</v>
      </c>
    </row>
    <row r="123" spans="2:6" ht="12.75">
      <c r="B123">
        <f t="shared" si="5"/>
        <v>73</v>
      </c>
      <c r="C123" s="56">
        <f t="shared" si="4"/>
        <v>81.74794225337867</v>
      </c>
      <c r="D123" s="51">
        <f t="shared" si="6"/>
        <v>-46</v>
      </c>
      <c r="E123" s="36">
        <f t="shared" si="7"/>
        <v>81.89623343059887</v>
      </c>
      <c r="F123" s="57">
        <f>[1]!vspline(D123,$C$40:$F$44,4)</f>
        <v>0.14829117722020008</v>
      </c>
    </row>
    <row r="124" spans="2:6" ht="12.75">
      <c r="B124">
        <f t="shared" si="5"/>
        <v>74</v>
      </c>
      <c r="C124" s="56">
        <f t="shared" si="4"/>
        <v>82.07053074814688</v>
      </c>
      <c r="D124" s="51">
        <f t="shared" si="6"/>
        <v>-45.25</v>
      </c>
      <c r="E124" s="36">
        <f t="shared" si="7"/>
        <v>82.1935814530853</v>
      </c>
      <c r="F124" s="57">
        <f>[1]!vspline(D124,$C$40:$F$44,4)</f>
        <v>0.12305070493842148</v>
      </c>
    </row>
    <row r="125" spans="2:6" ht="12.75">
      <c r="B125">
        <f t="shared" si="5"/>
        <v>75</v>
      </c>
      <c r="C125" s="56">
        <f t="shared" si="4"/>
        <v>82.39287209547444</v>
      </c>
      <c r="D125" s="51">
        <f t="shared" si="6"/>
        <v>-44.5</v>
      </c>
      <c r="E125" s="36">
        <f t="shared" si="7"/>
        <v>82.49085234348654</v>
      </c>
      <c r="F125" s="57">
        <f>[1]!vspline(D125,$C$40:$F$44,4)</f>
        <v>0.09798024801209788</v>
      </c>
    </row>
    <row r="126" spans="2:6" ht="12.75">
      <c r="B126">
        <f t="shared" si="5"/>
        <v>76</v>
      </c>
      <c r="C126" s="56">
        <f t="shared" si="4"/>
        <v>82.71496426227188</v>
      </c>
      <c r="D126" s="51">
        <f t="shared" si="6"/>
        <v>-43.75</v>
      </c>
      <c r="E126" s="36">
        <f t="shared" si="7"/>
        <v>82.78804639769058</v>
      </c>
      <c r="F126" s="57">
        <f>[1]!vspline(D126,$C$40:$F$44,4)</f>
        <v>0.0730821354187013</v>
      </c>
    </row>
    <row r="127" spans="2:6" ht="12.75">
      <c r="B127">
        <f t="shared" si="5"/>
        <v>77</v>
      </c>
      <c r="C127" s="56">
        <f t="shared" si="4"/>
        <v>83.03680521227382</v>
      </c>
      <c r="D127" s="51">
        <f t="shared" si="6"/>
        <v>-43</v>
      </c>
      <c r="E127" s="36">
        <f t="shared" si="7"/>
        <v>83.08516390840953</v>
      </c>
      <c r="F127" s="57">
        <f>[1]!vspline(D127,$C$40:$F$44,4)</f>
        <v>0.04835869613570372</v>
      </c>
    </row>
    <row r="128" spans="2:6" ht="12.75">
      <c r="B128">
        <f t="shared" si="5"/>
        <v>78</v>
      </c>
      <c r="C128" s="56">
        <f t="shared" si="4"/>
        <v>83.358392906039</v>
      </c>
      <c r="D128" s="51">
        <f t="shared" si="6"/>
        <v>-42.25</v>
      </c>
      <c r="E128" s="36">
        <f t="shared" si="7"/>
        <v>83.38220516517958</v>
      </c>
      <c r="F128" s="57">
        <f>[1]!vspline(D128,$C$40:$F$44,4)</f>
        <v>0.023812259140577118</v>
      </c>
    </row>
    <row r="129" spans="2:6" ht="12.75">
      <c r="B129">
        <f t="shared" si="5"/>
        <v>79</v>
      </c>
      <c r="C129" s="56">
        <f t="shared" si="4"/>
        <v>83.67972530095027</v>
      </c>
      <c r="D129" s="51">
        <f t="shared" si="6"/>
        <v>-41.5</v>
      </c>
      <c r="E129" s="36">
        <f t="shared" si="7"/>
        <v>83.67917045436106</v>
      </c>
      <c r="F129" s="57">
        <f>[1]!vspline(D129,$C$40:$F$44,4)</f>
        <v>-0.0005548465892065138</v>
      </c>
    </row>
    <row r="130" spans="2:6" ht="12.75">
      <c r="B130">
        <f t="shared" si="5"/>
        <v>80</v>
      </c>
      <c r="C130" s="56">
        <f t="shared" si="4"/>
        <v>84.00080035121454</v>
      </c>
      <c r="D130" s="51">
        <f t="shared" si="6"/>
        <v>-40.75</v>
      </c>
      <c r="E130" s="36">
        <f t="shared" si="7"/>
        <v>83.97606005913836</v>
      </c>
      <c r="F130" s="57">
        <f>[1]!vspline(D130,$C$40:$F$44,4)</f>
        <v>-0.02474029207617519</v>
      </c>
    </row>
    <row r="131" spans="2:6" ht="12.75">
      <c r="B131">
        <f t="shared" si="5"/>
        <v>81</v>
      </c>
      <c r="C131" s="56">
        <f t="shared" si="4"/>
        <v>84.32161600786286</v>
      </c>
      <c r="D131" s="51">
        <f t="shared" si="6"/>
        <v>-40</v>
      </c>
      <c r="E131" s="36">
        <f t="shared" si="7"/>
        <v>84.27287425952</v>
      </c>
      <c r="F131" s="57">
        <f>[1]!vspline(D131,$C$40:$F$44,4)</f>
        <v>-0.04874174834285693</v>
      </c>
    </row>
    <row r="132" spans="2:6" ht="12.75">
      <c r="B132">
        <f t="shared" si="5"/>
        <v>82</v>
      </c>
      <c r="C132" s="56">
        <f t="shared" si="4"/>
        <v>84.64217021875035</v>
      </c>
      <c r="D132" s="51">
        <f t="shared" si="6"/>
        <v>-39.25</v>
      </c>
      <c r="E132" s="36">
        <f t="shared" si="7"/>
        <v>84.56961333233858</v>
      </c>
      <c r="F132" s="57">
        <f>[1]!vspline(D132,$C$40:$F$44,4)</f>
        <v>-0.07255688641177974</v>
      </c>
    </row>
    <row r="133" spans="2:6" ht="12.75">
      <c r="B133">
        <f t="shared" si="5"/>
        <v>83</v>
      </c>
      <c r="C133" s="56">
        <f t="shared" si="4"/>
        <v>84.96246092855627</v>
      </c>
      <c r="D133" s="51">
        <f t="shared" si="6"/>
        <v>-38.5</v>
      </c>
      <c r="E133" s="36">
        <f t="shared" si="7"/>
        <v>84.8662775512508</v>
      </c>
      <c r="F133" s="57">
        <f>[1]!vspline(D133,$C$40:$F$44,4)</f>
        <v>-0.09618337730547163</v>
      </c>
    </row>
    <row r="134" spans="2:6" ht="12.75">
      <c r="B134">
        <f t="shared" si="5"/>
        <v>84</v>
      </c>
      <c r="C134" s="56">
        <f t="shared" si="4"/>
        <v>85.28248607878396</v>
      </c>
      <c r="D134" s="51">
        <f t="shared" si="6"/>
        <v>-37.75</v>
      </c>
      <c r="E134" s="36">
        <f t="shared" si="7"/>
        <v>85.1628671867375</v>
      </c>
      <c r="F134" s="57">
        <f>[1]!vspline(D134,$C$40:$F$44,4)</f>
        <v>-0.11961889204646063</v>
      </c>
    </row>
    <row r="135" spans="2:6" ht="12.75">
      <c r="B135">
        <f t="shared" si="5"/>
        <v>85</v>
      </c>
      <c r="C135" s="56">
        <f t="shared" si="4"/>
        <v>85.60224360776081</v>
      </c>
      <c r="D135" s="51">
        <f t="shared" si="6"/>
        <v>-37</v>
      </c>
      <c r="E135" s="36">
        <f t="shared" si="7"/>
        <v>85.45938250610354</v>
      </c>
      <c r="F135" s="57">
        <f>[1]!vspline(D135,$C$40:$F$44,4)</f>
        <v>-0.14286110165727472</v>
      </c>
    </row>
    <row r="136" spans="2:6" ht="12.75">
      <c r="B136">
        <f t="shared" si="5"/>
        <v>86</v>
      </c>
      <c r="C136" s="56">
        <f t="shared" si="4"/>
        <v>85.9217314506384</v>
      </c>
      <c r="D136" s="51">
        <f t="shared" si="6"/>
        <v>-36.25</v>
      </c>
      <c r="E136" s="36">
        <f t="shared" si="7"/>
        <v>85.75582377347796</v>
      </c>
      <c r="F136" s="57">
        <f>[1]!vspline(D136,$C$40:$F$44,4)</f>
        <v>-0.16590767716044197</v>
      </c>
    </row>
    <row r="137" spans="2:6" ht="12.75">
      <c r="B137">
        <f t="shared" si="5"/>
        <v>87</v>
      </c>
      <c r="C137" s="56">
        <f t="shared" si="4"/>
        <v>86.24094753939234</v>
      </c>
      <c r="D137" s="51">
        <f t="shared" si="6"/>
        <v>-35.5</v>
      </c>
      <c r="E137" s="36">
        <f t="shared" si="7"/>
        <v>86.05219124981384</v>
      </c>
      <c r="F137" s="57">
        <f>[1]!vspline(D137,$C$40:$F$44,4)</f>
        <v>-0.18875628957849033</v>
      </c>
    </row>
    <row r="138" spans="2:6" ht="12.75">
      <c r="B138">
        <f t="shared" si="5"/>
        <v>88</v>
      </c>
      <c r="C138" s="56">
        <f t="shared" si="4"/>
        <v>86.5598898028224</v>
      </c>
      <c r="D138" s="51">
        <f t="shared" si="6"/>
        <v>-34.75</v>
      </c>
      <c r="E138" s="36">
        <f t="shared" si="7"/>
        <v>86.34848519288845</v>
      </c>
      <c r="F138" s="57">
        <f>[1]!vspline(D138,$C$40:$F$44,4)</f>
        <v>-0.21140460993394786</v>
      </c>
    </row>
    <row r="139" spans="2:6" ht="12.75">
      <c r="B139">
        <f t="shared" si="5"/>
        <v>89</v>
      </c>
      <c r="C139" s="56">
        <f t="shared" si="4"/>
        <v>86.87855616655237</v>
      </c>
      <c r="D139" s="51">
        <f t="shared" si="6"/>
        <v>-34</v>
      </c>
      <c r="E139" s="36">
        <f t="shared" si="7"/>
        <v>86.64470585730302</v>
      </c>
      <c r="F139" s="57">
        <f>[1]!vspline(D139,$C$40:$F$44,4)</f>
        <v>-0.23385030924934255</v>
      </c>
    </row>
    <row r="140" spans="2:6" ht="12.75">
      <c r="B140">
        <f t="shared" si="5"/>
        <v>90</v>
      </c>
      <c r="C140" s="56">
        <f t="shared" si="4"/>
        <v>87.1969445530302</v>
      </c>
      <c r="D140" s="51">
        <f t="shared" si="6"/>
        <v>-33.25</v>
      </c>
      <c r="E140" s="36">
        <f t="shared" si="7"/>
        <v>86.94085349448301</v>
      </c>
      <c r="F140" s="57">
        <f>[1]!vspline(D140,$C$40:$F$44,4)</f>
        <v>-0.25609105854720243</v>
      </c>
    </row>
    <row r="141" spans="2:6" ht="12.75">
      <c r="B141">
        <f t="shared" si="5"/>
        <v>91</v>
      </c>
      <c r="C141" s="56">
        <f t="shared" si="4"/>
        <v>87.51505288152796</v>
      </c>
      <c r="D141" s="51">
        <f t="shared" si="6"/>
        <v>-32.5</v>
      </c>
      <c r="E141" s="36">
        <f t="shared" si="7"/>
        <v>87.23692835267791</v>
      </c>
      <c r="F141" s="57">
        <f>[1]!vspline(D141,$C$40:$F$44,4)</f>
        <v>-0.27812452885005545</v>
      </c>
    </row>
    <row r="142" spans="2:6" ht="12.75">
      <c r="B142">
        <f t="shared" si="5"/>
        <v>92</v>
      </c>
      <c r="C142" s="56">
        <f t="shared" si="4"/>
        <v>87.83287906814175</v>
      </c>
      <c r="D142" s="51">
        <f t="shared" si="6"/>
        <v>-31.75</v>
      </c>
      <c r="E142" s="36">
        <f t="shared" si="7"/>
        <v>87.53293067696131</v>
      </c>
      <c r="F142" s="57">
        <f>[1]!vspline(D142,$C$40:$F$44,4)</f>
        <v>-0.2999483911804297</v>
      </c>
    </row>
    <row r="143" spans="2:6" ht="12.75">
      <c r="B143">
        <f t="shared" si="5"/>
        <v>93</v>
      </c>
      <c r="C143" s="56">
        <f t="shared" si="4"/>
        <v>88.15042102579181</v>
      </c>
      <c r="D143" s="51">
        <f t="shared" si="6"/>
        <v>-31</v>
      </c>
      <c r="E143" s="36">
        <f t="shared" si="7"/>
        <v>87.82886070923097</v>
      </c>
      <c r="F143" s="57">
        <f>[1]!vspline(D143,$C$40:$F$44,4)</f>
        <v>-0.3215603165608532</v>
      </c>
    </row>
    <row r="144" spans="2:6" ht="12.75">
      <c r="B144">
        <f t="shared" si="5"/>
        <v>94</v>
      </c>
      <c r="C144" s="56">
        <f t="shared" si="4"/>
        <v>88.46767666422248</v>
      </c>
      <c r="D144" s="51">
        <f t="shared" si="6"/>
        <v>-30.25</v>
      </c>
      <c r="E144" s="36">
        <f t="shared" si="7"/>
        <v>88.12471868820863</v>
      </c>
      <c r="F144" s="57">
        <f>[1]!vspline(D144,$C$40:$F$44,4)</f>
        <v>-0.3429579760138539</v>
      </c>
    </row>
    <row r="145" spans="2:6" ht="12.75">
      <c r="B145">
        <f t="shared" si="5"/>
        <v>95</v>
      </c>
      <c r="C145" s="56">
        <f t="shared" si="4"/>
        <v>88.78464389000223</v>
      </c>
      <c r="D145" s="51">
        <f t="shared" si="6"/>
        <v>-29.5</v>
      </c>
      <c r="E145" s="36">
        <f t="shared" si="7"/>
        <v>88.42050484944026</v>
      </c>
      <c r="F145" s="57">
        <f>[1]!vspline(D145,$C$40:$F$44,4)</f>
        <v>-0.3641390405619599</v>
      </c>
    </row>
    <row r="146" spans="2:6" ht="12.75">
      <c r="B146">
        <f t="shared" si="5"/>
        <v>96</v>
      </c>
      <c r="C146" s="56">
        <f t="shared" si="4"/>
        <v>89.10132060652353</v>
      </c>
      <c r="D146" s="51">
        <f t="shared" si="6"/>
        <v>-28.75</v>
      </c>
      <c r="E146" s="36">
        <f t="shared" si="7"/>
        <v>88.71621942529583</v>
      </c>
      <c r="F146" s="57">
        <f>[1]!vspline(D146,$C$40:$F$44,4)</f>
        <v>-0.3851011812276991</v>
      </c>
    </row>
    <row r="147" spans="2:6" ht="12.75">
      <c r="B147">
        <f t="shared" si="5"/>
        <v>97</v>
      </c>
      <c r="C147" s="56">
        <f t="shared" si="4"/>
        <v>89.41770471400307</v>
      </c>
      <c r="D147" s="51">
        <f t="shared" si="6"/>
        <v>-28</v>
      </c>
      <c r="E147" s="36">
        <f t="shared" si="7"/>
        <v>89.01186264496947</v>
      </c>
      <c r="F147" s="57">
        <f>[1]!vspline(D147,$C$40:$F$44,4)</f>
        <v>-0.4058420690335996</v>
      </c>
    </row>
    <row r="148" spans="2:6" ht="12.75">
      <c r="B148">
        <f t="shared" si="5"/>
        <v>98</v>
      </c>
      <c r="C148" s="56">
        <f t="shared" si="4"/>
        <v>89.73379410948158</v>
      </c>
      <c r="D148" s="51">
        <f t="shared" si="6"/>
        <v>-27.25</v>
      </c>
      <c r="E148" s="36">
        <f t="shared" si="7"/>
        <v>89.30743473447939</v>
      </c>
      <c r="F148" s="57">
        <f>[1]!vspline(D148,$C$40:$F$44,4)</f>
        <v>-0.4263593750021894</v>
      </c>
    </row>
    <row r="149" spans="2:6" ht="12.75">
      <c r="B149">
        <f t="shared" si="5"/>
        <v>99</v>
      </c>
      <c r="C149" s="56">
        <f t="shared" si="4"/>
        <v>90.04958668682386</v>
      </c>
      <c r="D149" s="51">
        <f t="shared" si="6"/>
        <v>-26.5</v>
      </c>
      <c r="E149" s="36">
        <f t="shared" si="7"/>
        <v>89.60293591666786</v>
      </c>
      <c r="F149" s="57">
        <f>[1]!vspline(D149,$C$40:$F$44,4)</f>
        <v>-0.44665077015599647</v>
      </c>
    </row>
    <row r="150" spans="2:6" ht="12.75">
      <c r="B150">
        <f t="shared" si="5"/>
        <v>100</v>
      </c>
      <c r="C150" s="56">
        <f t="shared" si="4"/>
        <v>90.3650803367189</v>
      </c>
      <c r="D150" s="51">
        <f t="shared" si="6"/>
        <v>-25.75</v>
      </c>
      <c r="E150" s="36">
        <f t="shared" si="7"/>
        <v>89.89836641120135</v>
      </c>
      <c r="F150" s="57">
        <f>[1]!vspline(D150,$C$40:$F$44,4)</f>
        <v>-0.46671392551754887</v>
      </c>
    </row>
    <row r="151" spans="2:6" ht="12.75">
      <c r="B151">
        <f t="shared" si="5"/>
        <v>101</v>
      </c>
      <c r="C151" s="56">
        <f t="shared" si="4"/>
        <v>90.68027294667968</v>
      </c>
      <c r="D151" s="51">
        <f t="shared" si="6"/>
        <v>-25</v>
      </c>
      <c r="E151" s="36">
        <f t="shared" si="7"/>
        <v>90.19372643457031</v>
      </c>
      <c r="F151" s="57">
        <f>[1]!vspline(D151,$C$40:$F$44,4)</f>
        <v>-0.4865465121093746</v>
      </c>
    </row>
    <row r="152" spans="2:6" ht="12.75">
      <c r="B152">
        <f t="shared" si="5"/>
        <v>102</v>
      </c>
      <c r="C152" s="56">
        <f t="shared" si="4"/>
        <v>90.9951624010434</v>
      </c>
      <c r="D152" s="51">
        <f t="shared" si="6"/>
        <v>-24.25</v>
      </c>
      <c r="E152" s="36">
        <f t="shared" si="7"/>
        <v>90.4890162000894</v>
      </c>
      <c r="F152" s="57">
        <f>[1]!vspline(D152,$C$40:$F$44,4)</f>
        <v>-0.5061462009540016</v>
      </c>
    </row>
    <row r="153" spans="2:6" ht="12.75">
      <c r="B153">
        <f t="shared" si="5"/>
        <v>103</v>
      </c>
      <c r="C153" s="56">
        <f t="shared" si="4"/>
        <v>91.30974658097124</v>
      </c>
      <c r="D153" s="51">
        <f t="shared" si="6"/>
        <v>-23.5</v>
      </c>
      <c r="E153" s="36">
        <f t="shared" si="7"/>
        <v>90.78423591789728</v>
      </c>
      <c r="F153" s="57">
        <f>[1]!vspline(D153,$C$40:$F$44,4)</f>
        <v>-0.5255106630739581</v>
      </c>
    </row>
    <row r="154" spans="2:6" ht="12.75">
      <c r="B154">
        <f t="shared" si="5"/>
        <v>104</v>
      </c>
      <c r="C154" s="56">
        <f t="shared" si="4"/>
        <v>91.62402336444858</v>
      </c>
      <c r="D154" s="51">
        <f t="shared" si="6"/>
        <v>-22.75</v>
      </c>
      <c r="E154" s="36">
        <f t="shared" si="7"/>
        <v>91.0793857949568</v>
      </c>
      <c r="F154" s="57">
        <f>[1]!vspline(D154,$C$40:$F$44,4)</f>
        <v>-0.5446375694917719</v>
      </c>
    </row>
    <row r="155" spans="2:6" ht="12.75">
      <c r="B155">
        <f t="shared" si="5"/>
        <v>105</v>
      </c>
      <c r="C155" s="56">
        <f t="shared" si="4"/>
        <v>91.93799062628484</v>
      </c>
      <c r="D155" s="51">
        <f t="shared" si="6"/>
        <v>-22</v>
      </c>
      <c r="E155" s="36">
        <f t="shared" si="7"/>
        <v>91.37446603505487</v>
      </c>
      <c r="F155" s="57">
        <f>[1]!vspline(D155,$C$40:$F$44,4)</f>
        <v>-0.563524591229971</v>
      </c>
    </row>
    <row r="156" spans="2:6" ht="12.75">
      <c r="B156">
        <f t="shared" si="5"/>
        <v>106</v>
      </c>
      <c r="C156" s="56">
        <f t="shared" si="4"/>
        <v>92.25164623811355</v>
      </c>
      <c r="D156" s="51">
        <f t="shared" si="6"/>
        <v>-21.25</v>
      </c>
      <c r="E156" s="36">
        <f t="shared" si="7"/>
        <v>91.66947683880247</v>
      </c>
      <c r="F156" s="57">
        <f>[1]!vspline(D156,$C$40:$F$44,4)</f>
        <v>-0.5821693993110836</v>
      </c>
    </row>
    <row r="157" spans="2:6" ht="12.75">
      <c r="B157">
        <f t="shared" si="5"/>
        <v>107</v>
      </c>
      <c r="C157" s="56">
        <f t="shared" si="4"/>
        <v>92.56498806839237</v>
      </c>
      <c r="D157" s="51">
        <f t="shared" si="6"/>
        <v>-20.5</v>
      </c>
      <c r="E157" s="36">
        <f t="shared" si="7"/>
        <v>91.96441840363472</v>
      </c>
      <c r="F157" s="57">
        <f>[1]!vspline(D157,$C$40:$F$44,4)</f>
        <v>-0.6005696647576375</v>
      </c>
    </row>
    <row r="158" spans="2:6" ht="12.75">
      <c r="B158">
        <f t="shared" si="5"/>
        <v>108</v>
      </c>
      <c r="C158" s="56">
        <f t="shared" si="4"/>
        <v>92.87801398240303</v>
      </c>
      <c r="D158" s="51">
        <f t="shared" si="6"/>
        <v>-19.75</v>
      </c>
      <c r="E158" s="36">
        <f t="shared" si="7"/>
        <v>92.25929092381087</v>
      </c>
      <c r="F158" s="57">
        <f>[1]!vspline(D158,$C$40:$F$44,4)</f>
        <v>-0.6187230585921609</v>
      </c>
    </row>
    <row r="159" spans="2:6" ht="12.75">
      <c r="B159">
        <f t="shared" si="5"/>
        <v>109</v>
      </c>
      <c r="C159" s="56">
        <f t="shared" si="4"/>
        <v>93.19072184225135</v>
      </c>
      <c r="D159" s="51">
        <f t="shared" si="6"/>
        <v>-19</v>
      </c>
      <c r="E159" s="36">
        <f t="shared" si="7"/>
        <v>92.55409459041417</v>
      </c>
      <c r="F159" s="57">
        <f>[1]!vspline(D159,$C$40:$F$44,4)</f>
        <v>-0.6366272518371817</v>
      </c>
    </row>
    <row r="160" spans="2:6" ht="12.75">
      <c r="B160">
        <f t="shared" si="5"/>
        <v>110</v>
      </c>
      <c r="C160" s="56">
        <f t="shared" si="4"/>
        <v>93.50310950686728</v>
      </c>
      <c r="D160" s="51">
        <f t="shared" si="6"/>
        <v>-18.25</v>
      </c>
      <c r="E160" s="36">
        <f t="shared" si="7"/>
        <v>92.84882959135204</v>
      </c>
      <c r="F160" s="57">
        <f>[1]!vspline(D160,$C$40:$F$44,4)</f>
        <v>-0.654279915515228</v>
      </c>
    </row>
    <row r="161" spans="2:6" ht="12.75">
      <c r="B161">
        <f t="shared" si="5"/>
        <v>111</v>
      </c>
      <c r="C161" s="56">
        <f t="shared" si="4"/>
        <v>93.81517483200487</v>
      </c>
      <c r="D161" s="51">
        <f t="shared" si="6"/>
        <v>-17.5</v>
      </c>
      <c r="E161" s="36">
        <f t="shared" si="7"/>
        <v>93.14349611135604</v>
      </c>
      <c r="F161" s="57">
        <f>[1]!vspline(D161,$C$40:$F$44,4)</f>
        <v>-0.6716787206488277</v>
      </c>
    </row>
    <row r="162" spans="2:6" ht="12.75">
      <c r="B162">
        <f t="shared" si="5"/>
        <v>112</v>
      </c>
      <c r="C162" s="56">
        <f t="shared" si="4"/>
        <v>94.12691567024224</v>
      </c>
      <c r="D162" s="51">
        <f t="shared" si="6"/>
        <v>-16.75</v>
      </c>
      <c r="E162" s="36">
        <f t="shared" si="7"/>
        <v>93.43809433198173</v>
      </c>
      <c r="F162" s="57">
        <f>[1]!vspline(D162,$C$40:$F$44,4)</f>
        <v>-0.688821338260509</v>
      </c>
    </row>
    <row r="163" spans="2:6" ht="12.75">
      <c r="B163">
        <f t="shared" si="5"/>
        <v>113</v>
      </c>
      <c r="C163" s="56">
        <f t="shared" si="4"/>
        <v>94.43832987098165</v>
      </c>
      <c r="D163" s="51">
        <f t="shared" si="6"/>
        <v>-16</v>
      </c>
      <c r="E163" s="36">
        <f t="shared" si="7"/>
        <v>93.73262443160884</v>
      </c>
      <c r="F163" s="57">
        <f>[1]!vspline(D163,$C$40:$F$44,4)</f>
        <v>-0.7057054393727996</v>
      </c>
    </row>
    <row r="164" spans="2:6" ht="12.75">
      <c r="B164">
        <f t="shared" si="5"/>
        <v>114</v>
      </c>
      <c r="C164" s="56">
        <f t="shared" si="4"/>
        <v>94.7494152804494</v>
      </c>
      <c r="D164" s="51">
        <f t="shared" si="6"/>
        <v>-15.25</v>
      </c>
      <c r="E164" s="36">
        <f t="shared" si="7"/>
        <v>94.02708658544117</v>
      </c>
      <c r="F164" s="57">
        <f>[1]!vspline(D164,$C$40:$F$44,4)</f>
        <v>-0.7223286950082278</v>
      </c>
    </row>
    <row r="165" spans="2:6" ht="12.75">
      <c r="B165">
        <f t="shared" si="5"/>
        <v>115</v>
      </c>
      <c r="C165" s="56">
        <f t="shared" si="4"/>
        <v>95.06016974169596</v>
      </c>
      <c r="D165" s="51">
        <f t="shared" si="6"/>
        <v>-14.5</v>
      </c>
      <c r="E165" s="36">
        <f t="shared" si="7"/>
        <v>94.32148096550664</v>
      </c>
      <c r="F165" s="57">
        <f>[1]!vspline(D165,$C$40:$F$44,4)</f>
        <v>-0.7386887761893215</v>
      </c>
    </row>
    <row r="166" spans="2:6" ht="12.75">
      <c r="B166">
        <f t="shared" si="5"/>
        <v>116</v>
      </c>
      <c r="C166" s="56">
        <f t="shared" si="4"/>
        <v>95.37059109459587</v>
      </c>
      <c r="D166" s="51">
        <f t="shared" si="6"/>
        <v>-13.75</v>
      </c>
      <c r="E166" s="36">
        <f t="shared" si="7"/>
        <v>94.61580774065726</v>
      </c>
      <c r="F166" s="57">
        <f>[1]!vspline(D166,$C$40:$F$44,4)</f>
        <v>-0.7547833539386087</v>
      </c>
    </row>
    <row r="167" spans="2:6" ht="12.75">
      <c r="B167">
        <f t="shared" si="5"/>
        <v>117</v>
      </c>
      <c r="C167" s="56">
        <f t="shared" si="4"/>
        <v>95.68067717584775</v>
      </c>
      <c r="D167" s="51">
        <f t="shared" si="6"/>
        <v>-13</v>
      </c>
      <c r="E167" s="36">
        <f t="shared" si="7"/>
        <v>94.91006707656913</v>
      </c>
      <c r="F167" s="57">
        <f>[1]!vspline(D167,$C$40:$F$44,4)</f>
        <v>-0.7706100992786176</v>
      </c>
    </row>
    <row r="168" spans="2:6" ht="12.75">
      <c r="B168">
        <f t="shared" si="5"/>
        <v>118</v>
      </c>
      <c r="C168" s="56">
        <f t="shared" si="4"/>
        <v>95.99042581897437</v>
      </c>
      <c r="D168" s="51">
        <f t="shared" si="6"/>
        <v>-12.25</v>
      </c>
      <c r="E168" s="36">
        <f t="shared" si="7"/>
        <v>95.2042591357425</v>
      </c>
      <c r="F168" s="57">
        <f>[1]!vspline(D168,$C$40:$F$44,4)</f>
        <v>-0.7861666832318759</v>
      </c>
    </row>
    <row r="169" spans="2:6" ht="12.75">
      <c r="B169">
        <f t="shared" si="5"/>
        <v>119</v>
      </c>
      <c r="C169" s="56">
        <f t="shared" si="4"/>
        <v>96.29983485432257</v>
      </c>
      <c r="D169" s="51">
        <f t="shared" si="6"/>
        <v>-11.5</v>
      </c>
      <c r="E169" s="36">
        <f t="shared" si="7"/>
        <v>95.49838407750165</v>
      </c>
      <c r="F169" s="57">
        <f>[1]!vspline(D169,$C$40:$F$44,4)</f>
        <v>-0.8014507768209117</v>
      </c>
    </row>
    <row r="170" spans="2:6" ht="12.75">
      <c r="B170">
        <f t="shared" si="5"/>
        <v>120</v>
      </c>
      <c r="C170" s="56">
        <f t="shared" si="4"/>
        <v>96.6089021090632</v>
      </c>
      <c r="D170" s="51">
        <f t="shared" si="6"/>
        <v>-10.75</v>
      </c>
      <c r="E170" s="36">
        <f t="shared" si="7"/>
        <v>95.79244205799495</v>
      </c>
      <c r="F170" s="57">
        <f>[1]!vspline(D170,$C$40:$F$44,4)</f>
        <v>-0.8164600510682533</v>
      </c>
    </row>
    <row r="171" spans="2:6" ht="12.75">
      <c r="B171">
        <f t="shared" si="5"/>
        <v>121</v>
      </c>
      <c r="C171" s="56">
        <f t="shared" si="4"/>
        <v>96.91762540719142</v>
      </c>
      <c r="D171" s="51">
        <f t="shared" si="6"/>
        <v>-10</v>
      </c>
      <c r="E171" s="36">
        <f t="shared" si="7"/>
        <v>96.086433230195</v>
      </c>
      <c r="F171" s="57">
        <f>[1]!vspline(D171,$C$40:$F$44,4)</f>
        <v>-0.8311921769964282</v>
      </c>
    </row>
    <row r="172" spans="2:6" ht="12.75">
      <c r="B172">
        <f t="shared" si="5"/>
        <v>122</v>
      </c>
      <c r="C172" s="56">
        <f t="shared" si="4"/>
        <v>97.22600256952633</v>
      </c>
      <c r="D172" s="51">
        <f t="shared" si="6"/>
        <v>-9.25</v>
      </c>
      <c r="E172" s="36">
        <f t="shared" si="7"/>
        <v>96.38035774389836</v>
      </c>
      <c r="F172" s="57">
        <f>[1]!vspline(D172,$C$40:$F$44,4)</f>
        <v>-0.845644825627965</v>
      </c>
    </row>
    <row r="173" spans="2:6" ht="12.75">
      <c r="B173">
        <f t="shared" si="5"/>
        <v>123</v>
      </c>
      <c r="C173" s="56">
        <f t="shared" si="4"/>
        <v>97.53403141371112</v>
      </c>
      <c r="D173" s="51">
        <f t="shared" si="6"/>
        <v>-8.5</v>
      </c>
      <c r="E173" s="36">
        <f t="shared" si="7"/>
        <v>96.67421574572573</v>
      </c>
      <c r="F173" s="57">
        <f>[1]!vspline(D173,$C$40:$F$44,4)</f>
        <v>-0.8598156679853912</v>
      </c>
    </row>
    <row r="174" spans="2:6" ht="12.75">
      <c r="B174">
        <f t="shared" si="5"/>
        <v>124</v>
      </c>
      <c r="C174" s="56">
        <f t="shared" si="4"/>
        <v>97.84170975421318</v>
      </c>
      <c r="D174" s="51">
        <f t="shared" si="6"/>
        <v>-7.75</v>
      </c>
      <c r="E174" s="36">
        <f t="shared" si="7"/>
        <v>96.96800737912194</v>
      </c>
      <c r="F174" s="57">
        <f>[1]!vspline(D174,$C$40:$F$44,4)</f>
        <v>-0.8737023750912352</v>
      </c>
    </row>
    <row r="175" spans="2:6" ht="12.75">
      <c r="B175">
        <f t="shared" si="5"/>
        <v>125</v>
      </c>
      <c r="C175" s="56">
        <f t="shared" si="4"/>
        <v>98.14903540232395</v>
      </c>
      <c r="D175" s="51">
        <f t="shared" si="6"/>
        <v>-7</v>
      </c>
      <c r="E175" s="36">
        <f t="shared" si="7"/>
        <v>97.26173278435593</v>
      </c>
      <c r="F175" s="57">
        <f>[1]!vspline(D175,$C$40:$F$44,4)</f>
        <v>-0.8873026179680248</v>
      </c>
    </row>
    <row r="176" spans="2:6" ht="12.75">
      <c r="B176">
        <f t="shared" si="5"/>
        <v>126</v>
      </c>
      <c r="C176" s="56">
        <f t="shared" si="4"/>
        <v>98.45600616615894</v>
      </c>
      <c r="D176" s="51">
        <f t="shared" si="6"/>
        <v>-6.25</v>
      </c>
      <c r="E176" s="36">
        <f t="shared" si="7"/>
        <v>97.55539209852066</v>
      </c>
      <c r="F176" s="57">
        <f>[1]!vspline(D176,$C$40:$F$44,4)</f>
        <v>-0.900614067638288</v>
      </c>
    </row>
    <row r="177" spans="2:6" ht="12.75">
      <c r="B177">
        <f t="shared" si="5"/>
        <v>127</v>
      </c>
      <c r="C177" s="56">
        <f t="shared" si="4"/>
        <v>98.76261985065783</v>
      </c>
      <c r="D177" s="51">
        <f t="shared" si="6"/>
        <v>-5.5</v>
      </c>
      <c r="E177" s="36">
        <f t="shared" si="7"/>
        <v>97.84898545553328</v>
      </c>
      <c r="F177" s="57">
        <f>[1]!vspline(D177,$C$40:$F$44,4)</f>
        <v>-0.9136343951245529</v>
      </c>
    </row>
    <row r="178" spans="2:6" ht="12.75">
      <c r="B178">
        <f t="shared" si="5"/>
        <v>128</v>
      </c>
      <c r="C178" s="56">
        <f t="shared" si="4"/>
        <v>99.06887425758433</v>
      </c>
      <c r="D178" s="51">
        <f t="shared" si="6"/>
        <v>-4.75</v>
      </c>
      <c r="E178" s="36">
        <f t="shared" si="7"/>
        <v>98.14251298613497</v>
      </c>
      <c r="F178" s="57">
        <f>[1]!vspline(D178,$C$40:$F$44,4)</f>
        <v>-0.9263612714493475</v>
      </c>
    </row>
    <row r="179" spans="2:6" ht="12.75">
      <c r="B179">
        <f t="shared" si="5"/>
        <v>129</v>
      </c>
      <c r="C179" s="56">
        <f aca="true" t="shared" si="8" ref="C179:C242">E179-F179</f>
        <v>99.37476718552628</v>
      </c>
      <c r="D179" s="51">
        <f t="shared" si="6"/>
        <v>-4</v>
      </c>
      <c r="E179" s="36">
        <f t="shared" si="7"/>
        <v>98.43597481789108</v>
      </c>
      <c r="F179" s="57">
        <f>[1]!vspline(D179,$C$40:$F$44,4)</f>
        <v>-0.9387923676351998</v>
      </c>
    </row>
    <row r="180" spans="2:6" ht="12.75">
      <c r="B180">
        <f t="shared" si="5"/>
        <v>130</v>
      </c>
      <c r="C180" s="56">
        <f t="shared" si="8"/>
        <v>99.68029642989562</v>
      </c>
      <c r="D180" s="51">
        <f t="shared" si="6"/>
        <v>-3.25</v>
      </c>
      <c r="E180" s="36">
        <f t="shared" si="7"/>
        <v>98.72937107519098</v>
      </c>
      <c r="F180" s="57">
        <f>[1]!vspline(D180,$C$40:$F$44,4)</f>
        <v>-0.9509253547046379</v>
      </c>
    </row>
    <row r="181" spans="2:6" ht="12.75">
      <c r="B181">
        <f aca="true" t="shared" si="9" ref="B181:B244">B180+1</f>
        <v>131</v>
      </c>
      <c r="C181" s="56">
        <f t="shared" si="8"/>
        <v>99.98545978292842</v>
      </c>
      <c r="D181" s="51">
        <f aca="true" t="shared" si="10" ref="D181:D202">IF(D180+$D$46&gt;$C$44,D180,D180+$D$46)</f>
        <v>-2.5</v>
      </c>
      <c r="E181" s="36">
        <f t="shared" si="7"/>
        <v>99.02270187924823</v>
      </c>
      <c r="F181" s="57">
        <f>[1]!vspline(D181,$C$40:$F$44,4)</f>
        <v>-0.9627579036801897</v>
      </c>
    </row>
    <row r="182" spans="2:6" ht="12.75">
      <c r="B182">
        <f t="shared" si="9"/>
        <v>132</v>
      </c>
      <c r="C182" s="56">
        <f t="shared" si="8"/>
        <v>100.29025503368479</v>
      </c>
      <c r="D182" s="51">
        <f t="shared" si="10"/>
        <v>-1.75</v>
      </c>
      <c r="E182" s="36">
        <f aca="true" t="shared" si="11" ref="E182:E245">IF(D182&gt;=0,$D$28*(1+$D$32*D182+$D$33*D182^2-100*$D$35*D182^3+$D$35*D182^4),$D$28*(1+$D$32*D182+$D$33*D182^2-100*$D$34*D182^3+$D$34*D182^4))</f>
        <v>99.3159673481004</v>
      </c>
      <c r="F182" s="57">
        <f>[1]!vspline(D182,$C$40:$F$44,4)</f>
        <v>-0.9742876855843831</v>
      </c>
    </row>
    <row r="183" spans="2:6" ht="12.75">
      <c r="B183">
        <f t="shared" si="9"/>
        <v>133</v>
      </c>
      <c r="C183" s="56">
        <f t="shared" si="8"/>
        <v>100.59467996804898</v>
      </c>
      <c r="D183" s="51">
        <f t="shared" si="10"/>
        <v>-1</v>
      </c>
      <c r="E183" s="36">
        <f t="shared" si="11"/>
        <v>99.60916759660924</v>
      </c>
      <c r="F183" s="57">
        <f>[1]!vspline(D183,$C$40:$F$44,4)</f>
        <v>-0.9855123714397463</v>
      </c>
    </row>
    <row r="184" spans="2:6" ht="12.75">
      <c r="B184">
        <f t="shared" si="9"/>
        <v>134</v>
      </c>
      <c r="C184" s="56">
        <f t="shared" si="8"/>
        <v>100.89873236872933</v>
      </c>
      <c r="D184" s="51">
        <f t="shared" si="10"/>
        <v>-0.25</v>
      </c>
      <c r="E184" s="36">
        <f t="shared" si="11"/>
        <v>99.90230273646051</v>
      </c>
      <c r="F184" s="57">
        <f>[1]!vspline(D184,$C$40:$F$44,4)</f>
        <v>-0.9964296322688073</v>
      </c>
    </row>
    <row r="185" spans="2:6" ht="12.75">
      <c r="B185">
        <f t="shared" si="9"/>
        <v>135</v>
      </c>
      <c r="C185" s="56">
        <f t="shared" si="8"/>
        <v>101.202410354945</v>
      </c>
      <c r="D185" s="51">
        <f t="shared" si="10"/>
        <v>0.5</v>
      </c>
      <c r="E185" s="36">
        <f t="shared" si="11"/>
        <v>100.1953728709625</v>
      </c>
      <c r="F185" s="57">
        <f>[1]!vspline(D185,$C$40:$F$44,4)</f>
        <v>-1.0070374839825058</v>
      </c>
    </row>
    <row r="186" spans="2:6" ht="12.75">
      <c r="B186">
        <f t="shared" si="9"/>
        <v>136</v>
      </c>
      <c r="C186" s="56">
        <f t="shared" si="8"/>
        <v>101.50571599221018</v>
      </c>
      <c r="D186" s="51">
        <f t="shared" si="10"/>
        <v>1.25</v>
      </c>
      <c r="E186" s="36">
        <f t="shared" si="11"/>
        <v>100.48837804039061</v>
      </c>
      <c r="F186" s="57">
        <f>[1]!vspline(D186,$C$40:$F$44,4)</f>
        <v>-1.0173379518195662</v>
      </c>
    </row>
    <row r="187" spans="2:6" ht="12.75">
      <c r="B187">
        <f t="shared" si="9"/>
        <v>137</v>
      </c>
      <c r="C187" s="56">
        <f t="shared" si="8"/>
        <v>101.8086538930818</v>
      </c>
      <c r="D187" s="51">
        <f t="shared" si="10"/>
        <v>2</v>
      </c>
      <c r="E187" s="36">
        <f t="shared" si="11"/>
        <v>100.7813182454</v>
      </c>
      <c r="F187" s="57">
        <f>[1]!vspline(D187,$C$40:$F$44,4)</f>
        <v>-1.0273356476818</v>
      </c>
    </row>
    <row r="188" spans="2:6" ht="12.75">
      <c r="B188">
        <f t="shared" si="9"/>
        <v>138</v>
      </c>
      <c r="C188" s="56">
        <f t="shared" si="8"/>
        <v>102.11122871257271</v>
      </c>
      <c r="D188" s="51">
        <f t="shared" si="10"/>
        <v>2.75</v>
      </c>
      <c r="E188" s="36">
        <f t="shared" si="11"/>
        <v>101.07419348599063</v>
      </c>
      <c r="F188" s="57">
        <f>[1]!vspline(D188,$C$40:$F$44,4)</f>
        <v>-1.0370352265820706</v>
      </c>
    </row>
    <row r="189" spans="2:6" ht="12.75">
      <c r="B189">
        <f t="shared" si="9"/>
        <v>139</v>
      </c>
      <c r="C189" s="56">
        <f t="shared" si="8"/>
        <v>102.41344510569574</v>
      </c>
      <c r="D189" s="51">
        <f t="shared" si="10"/>
        <v>3.5</v>
      </c>
      <c r="E189" s="36">
        <f t="shared" si="11"/>
        <v>101.3670037621625</v>
      </c>
      <c r="F189" s="57">
        <f>[1]!vspline(D189,$C$40:$F$44,4)</f>
        <v>-1.0464413435332407</v>
      </c>
    </row>
    <row r="190" spans="2:6" ht="12.75">
      <c r="B190">
        <f t="shared" si="9"/>
        <v>140</v>
      </c>
      <c r="C190" s="56">
        <f t="shared" si="8"/>
        <v>102.71530772746381</v>
      </c>
      <c r="D190" s="51">
        <f t="shared" si="10"/>
        <v>4.25</v>
      </c>
      <c r="E190" s="36">
        <f t="shared" si="11"/>
        <v>101.65974907391563</v>
      </c>
      <c r="F190" s="57">
        <f>[1]!vspline(D190,$C$40:$F$44,4)</f>
        <v>-1.0555586535481736</v>
      </c>
    </row>
    <row r="191" spans="2:6" ht="12.75">
      <c r="B191">
        <f t="shared" si="9"/>
        <v>141</v>
      </c>
      <c r="C191" s="56">
        <f t="shared" si="8"/>
        <v>103.01682123288971</v>
      </c>
      <c r="D191" s="51">
        <f t="shared" si="10"/>
        <v>5</v>
      </c>
      <c r="E191" s="36">
        <f t="shared" si="11"/>
        <v>101.95242942124997</v>
      </c>
      <c r="F191" s="57">
        <f>[1]!vspline(D191,$C$40:$F$44,4)</f>
        <v>-1.0643918116397324</v>
      </c>
    </row>
    <row r="192" spans="2:6" ht="12.75">
      <c r="B192">
        <f t="shared" si="9"/>
        <v>142</v>
      </c>
      <c r="C192" s="56">
        <f t="shared" si="8"/>
        <v>103.31799027698638</v>
      </c>
      <c r="D192" s="51">
        <f t="shared" si="10"/>
        <v>5.75</v>
      </c>
      <c r="E192" s="36">
        <f t="shared" si="11"/>
        <v>102.2450448041656</v>
      </c>
      <c r="F192" s="57">
        <f>[1]!vspline(D192,$C$40:$F$44,4)</f>
        <v>-1.07294547282078</v>
      </c>
    </row>
    <row r="193" spans="2:6" ht="12.75">
      <c r="B193">
        <f t="shared" si="9"/>
        <v>143</v>
      </c>
      <c r="C193" s="56">
        <f t="shared" si="8"/>
        <v>103.61881951476668</v>
      </c>
      <c r="D193" s="51">
        <f t="shared" si="10"/>
        <v>6.5</v>
      </c>
      <c r="E193" s="36">
        <f t="shared" si="11"/>
        <v>102.5375952226625</v>
      </c>
      <c r="F193" s="57">
        <f>[1]!vspline(D193,$C$40:$F$44,4)</f>
        <v>-1.0812242921041793</v>
      </c>
    </row>
    <row r="194" spans="2:6" ht="12.75">
      <c r="B194">
        <f t="shared" si="9"/>
        <v>144</v>
      </c>
      <c r="C194" s="56">
        <f t="shared" si="8"/>
        <v>103.91931360124342</v>
      </c>
      <c r="D194" s="51">
        <f t="shared" si="10"/>
        <v>7.25</v>
      </c>
      <c r="E194" s="36">
        <f t="shared" si="11"/>
        <v>102.83008067674062</v>
      </c>
      <c r="F194" s="57">
        <f>[1]!vspline(D194,$C$40:$F$44,4)</f>
        <v>-1.0892329245027936</v>
      </c>
    </row>
    <row r="195" spans="2:6" ht="12.75">
      <c r="B195">
        <f t="shared" si="9"/>
        <v>145</v>
      </c>
      <c r="C195" s="56">
        <f t="shared" si="8"/>
        <v>104.21947719142949</v>
      </c>
      <c r="D195" s="51">
        <f t="shared" si="10"/>
        <v>8</v>
      </c>
      <c r="E195" s="36">
        <f t="shared" si="11"/>
        <v>103.1225011664</v>
      </c>
      <c r="F195" s="57">
        <f>[1]!vspline(D195,$C$40:$F$44,4)</f>
        <v>-1.096976025029486</v>
      </c>
    </row>
    <row r="196" spans="2:6" ht="12.75">
      <c r="B196">
        <f t="shared" si="9"/>
        <v>146</v>
      </c>
      <c r="C196" s="56">
        <f t="shared" si="8"/>
        <v>104.51931494033775</v>
      </c>
      <c r="D196" s="51">
        <f t="shared" si="10"/>
        <v>8.75</v>
      </c>
      <c r="E196" s="36">
        <f t="shared" si="11"/>
        <v>103.41485669164064</v>
      </c>
      <c r="F196" s="57">
        <f>[1]!vspline(D196,$C$40:$F$44,4)</f>
        <v>-1.1044582486971195</v>
      </c>
    </row>
    <row r="197" spans="2:6" ht="12.75">
      <c r="B197">
        <f t="shared" si="9"/>
        <v>147</v>
      </c>
      <c r="C197" s="56">
        <f t="shared" si="8"/>
        <v>104.81883150298106</v>
      </c>
      <c r="D197" s="51">
        <f t="shared" si="10"/>
        <v>9.5</v>
      </c>
      <c r="E197" s="36">
        <f t="shared" si="11"/>
        <v>103.7071472524625</v>
      </c>
      <c r="F197" s="57">
        <f>[1]!vspline(D197,$C$40:$F$44,4)</f>
        <v>-1.1116842505185571</v>
      </c>
    </row>
    <row r="198" spans="2:6" ht="12.75">
      <c r="B198">
        <f t="shared" si="9"/>
        <v>148</v>
      </c>
      <c r="C198" s="56">
        <f t="shared" si="8"/>
        <v>105.1180315343723</v>
      </c>
      <c r="D198" s="51">
        <f t="shared" si="10"/>
        <v>10.25</v>
      </c>
      <c r="E198" s="36">
        <f t="shared" si="11"/>
        <v>103.99937284886565</v>
      </c>
      <c r="F198" s="57">
        <f>[1]!vspline(D198,$C$40:$F$44,4)</f>
        <v>-1.1186586855066618</v>
      </c>
    </row>
    <row r="199" spans="2:6" ht="12.75">
      <c r="B199">
        <f t="shared" si="9"/>
        <v>149</v>
      </c>
      <c r="C199" s="56">
        <f t="shared" si="8"/>
        <v>105.41691968952428</v>
      </c>
      <c r="D199" s="51">
        <f t="shared" si="10"/>
        <v>11</v>
      </c>
      <c r="E199" s="36">
        <f t="shared" si="11"/>
        <v>104.29153348084998</v>
      </c>
      <c r="F199" s="57">
        <f>[1]!vspline(D199,$C$40:$F$44,4)</f>
        <v>-1.125386208674297</v>
      </c>
    </row>
    <row r="200" spans="2:6" ht="12.75">
      <c r="B200">
        <f t="shared" si="9"/>
        <v>150</v>
      </c>
      <c r="C200" s="56">
        <f t="shared" si="8"/>
        <v>105.71550062344994</v>
      </c>
      <c r="D200" s="51">
        <f t="shared" si="10"/>
        <v>11.75</v>
      </c>
      <c r="E200" s="36">
        <f t="shared" si="11"/>
        <v>104.58362914841561</v>
      </c>
      <c r="F200" s="57">
        <f>[1]!vspline(D200,$C$40:$F$44,4)</f>
        <v>-1.1318714750343253</v>
      </c>
    </row>
    <row r="201" spans="2:6" ht="12.75">
      <c r="B201">
        <f t="shared" si="9"/>
        <v>151</v>
      </c>
      <c r="C201" s="56">
        <f t="shared" si="8"/>
        <v>106.0137789911621</v>
      </c>
      <c r="D201" s="51">
        <f t="shared" si="10"/>
        <v>12.5</v>
      </c>
      <c r="E201" s="36">
        <f t="shared" si="11"/>
        <v>104.87565985156249</v>
      </c>
      <c r="F201" s="57">
        <f>[1]!vspline(D201,$C$40:$F$44,4)</f>
        <v>-1.13811913959961</v>
      </c>
    </row>
    <row r="202" spans="2:6" ht="12.75">
      <c r="B202">
        <f t="shared" si="9"/>
        <v>152</v>
      </c>
      <c r="C202" s="56">
        <f t="shared" si="8"/>
        <v>106.31175944767364</v>
      </c>
      <c r="D202" s="51">
        <f t="shared" si="10"/>
        <v>13.25</v>
      </c>
      <c r="E202" s="36">
        <f t="shared" si="11"/>
        <v>105.16762559029063</v>
      </c>
      <c r="F202" s="57">
        <f>[1]!vspline(D202,$C$40:$F$44,4)</f>
        <v>-1.144133857383014</v>
      </c>
    </row>
    <row r="203" spans="2:6" ht="12.75">
      <c r="B203">
        <f t="shared" si="9"/>
        <v>153</v>
      </c>
      <c r="C203" s="56">
        <f t="shared" si="8"/>
        <v>106.60944664799742</v>
      </c>
      <c r="D203" s="51">
        <f aca="true" t="shared" si="12" ref="D203:D252">IF(D202+$D$46&gt;$C$44,D202,D202+$D$46)</f>
        <v>14</v>
      </c>
      <c r="E203" s="36">
        <f t="shared" si="11"/>
        <v>105.45952636460001</v>
      </c>
      <c r="F203" s="57">
        <f>[1]!vspline(D203,$C$40:$F$44,4)</f>
        <v>-1.1499202833974007</v>
      </c>
    </row>
    <row r="204" spans="2:6" ht="12.75">
      <c r="B204">
        <f t="shared" si="9"/>
        <v>154</v>
      </c>
      <c r="C204" s="56">
        <f t="shared" si="8"/>
        <v>106.90684524714626</v>
      </c>
      <c r="D204" s="51">
        <f t="shared" si="12"/>
        <v>14.75</v>
      </c>
      <c r="E204" s="36">
        <f t="shared" si="11"/>
        <v>105.75136217449064</v>
      </c>
      <c r="F204" s="57">
        <f>[1]!vspline(D204,$C$40:$F$44,4)</f>
        <v>-1.1554830726556327</v>
      </c>
    </row>
    <row r="205" spans="2:6" ht="12.75">
      <c r="B205">
        <f t="shared" si="9"/>
        <v>155</v>
      </c>
      <c r="C205" s="56">
        <f t="shared" si="8"/>
        <v>107.20395990013309</v>
      </c>
      <c r="D205" s="51">
        <f t="shared" si="12"/>
        <v>15.5</v>
      </c>
      <c r="E205" s="36">
        <f t="shared" si="11"/>
        <v>106.04313301996251</v>
      </c>
      <c r="F205" s="57">
        <f>[1]!vspline(D205,$C$40:$F$44,4)</f>
        <v>-1.1608268801705734</v>
      </c>
    </row>
    <row r="206" spans="2:6" ht="12.75">
      <c r="B206">
        <f t="shared" si="9"/>
        <v>156</v>
      </c>
      <c r="C206" s="56">
        <f t="shared" si="8"/>
        <v>107.50079526197072</v>
      </c>
      <c r="D206" s="51">
        <f t="shared" si="12"/>
        <v>16.25</v>
      </c>
      <c r="E206" s="36">
        <f t="shared" si="11"/>
        <v>106.33483890101563</v>
      </c>
      <c r="F206" s="57">
        <f>[1]!vspline(D206,$C$40:$F$44,4)</f>
        <v>-1.1659563609550858</v>
      </c>
    </row>
    <row r="207" spans="2:6" ht="12.75">
      <c r="B207">
        <f t="shared" si="9"/>
        <v>157</v>
      </c>
      <c r="C207" s="56">
        <f t="shared" si="8"/>
        <v>107.79735598767202</v>
      </c>
      <c r="D207" s="51">
        <f t="shared" si="12"/>
        <v>17</v>
      </c>
      <c r="E207" s="36">
        <f t="shared" si="11"/>
        <v>106.62647981765</v>
      </c>
      <c r="F207" s="57">
        <f>[1]!vspline(D207,$C$40:$F$44,4)</f>
        <v>-1.170876170022033</v>
      </c>
    </row>
    <row r="208" spans="2:6" ht="12.75">
      <c r="B208">
        <f t="shared" si="9"/>
        <v>158</v>
      </c>
      <c r="C208" s="56">
        <f t="shared" si="8"/>
        <v>108.0936467322499</v>
      </c>
      <c r="D208" s="51">
        <f t="shared" si="12"/>
        <v>17.75</v>
      </c>
      <c r="E208" s="36">
        <f t="shared" si="11"/>
        <v>106.91805576986562</v>
      </c>
      <c r="F208" s="57">
        <f>[1]!vspline(D208,$C$40:$F$44,4)</f>
        <v>-1.1755909623842777</v>
      </c>
    </row>
    <row r="209" spans="2:6" ht="12.75">
      <c r="B209">
        <f t="shared" si="9"/>
        <v>159</v>
      </c>
      <c r="C209" s="56">
        <f t="shared" si="8"/>
        <v>108.38967215071717</v>
      </c>
      <c r="D209" s="51">
        <f t="shared" si="12"/>
        <v>18.5</v>
      </c>
      <c r="E209" s="36">
        <f t="shared" si="11"/>
        <v>107.20956675766249</v>
      </c>
      <c r="F209" s="57">
        <f>[1]!vspline(D209,$C$40:$F$44,4)</f>
        <v>-1.1801053930546834</v>
      </c>
    </row>
    <row r="210" spans="2:6" ht="12.75">
      <c r="B210">
        <f t="shared" si="9"/>
        <v>160</v>
      </c>
      <c r="C210" s="56">
        <f t="shared" si="8"/>
        <v>108.68543689808673</v>
      </c>
      <c r="D210" s="51">
        <f t="shared" si="12"/>
        <v>19.25</v>
      </c>
      <c r="E210" s="36">
        <f t="shared" si="11"/>
        <v>107.50101278104063</v>
      </c>
      <c r="F210" s="57">
        <f>[1]!vspline(D210,$C$40:$F$44,4)</f>
        <v>-1.184424117046113</v>
      </c>
    </row>
    <row r="211" spans="2:6" ht="12.75">
      <c r="B211">
        <f t="shared" si="9"/>
        <v>161</v>
      </c>
      <c r="C211" s="56">
        <f t="shared" si="8"/>
        <v>108.98094562937145</v>
      </c>
      <c r="D211" s="51">
        <f t="shared" si="12"/>
        <v>20</v>
      </c>
      <c r="E211" s="36">
        <f t="shared" si="11"/>
        <v>107.79239384000002</v>
      </c>
      <c r="F211" s="57">
        <f>[1]!vspline(D211,$C$40:$F$44,4)</f>
        <v>-1.1885517893714295</v>
      </c>
    </row>
    <row r="212" spans="2:6" ht="12.75">
      <c r="B212">
        <f t="shared" si="9"/>
        <v>162</v>
      </c>
      <c r="C212" s="56">
        <f t="shared" si="8"/>
        <v>109.27620299958413</v>
      </c>
      <c r="D212" s="51">
        <f t="shared" si="12"/>
        <v>20.75</v>
      </c>
      <c r="E212" s="36">
        <f t="shared" si="11"/>
        <v>108.08370993454064</v>
      </c>
      <c r="F212" s="57">
        <f>[1]!vspline(D212,$C$40:$F$44,4)</f>
        <v>-1.192493065043496</v>
      </c>
    </row>
    <row r="213" spans="2:6" ht="12.75">
      <c r="B213">
        <f t="shared" si="9"/>
        <v>163</v>
      </c>
      <c r="C213" s="56">
        <f t="shared" si="8"/>
        <v>109.5712136637377</v>
      </c>
      <c r="D213" s="51">
        <f t="shared" si="12"/>
        <v>21.5</v>
      </c>
      <c r="E213" s="36">
        <f t="shared" si="11"/>
        <v>108.37496106466251</v>
      </c>
      <c r="F213" s="57">
        <f>[1]!vspline(D213,$C$40:$F$44,4)</f>
        <v>-1.1962525990751756</v>
      </c>
    </row>
    <row r="214" spans="2:6" ht="12.75">
      <c r="B214">
        <f t="shared" si="9"/>
        <v>164</v>
      </c>
      <c r="C214" s="56">
        <f t="shared" si="8"/>
        <v>109.86598227684495</v>
      </c>
      <c r="D214" s="51">
        <f t="shared" si="12"/>
        <v>22.25</v>
      </c>
      <c r="E214" s="36">
        <f t="shared" si="11"/>
        <v>108.66614723036561</v>
      </c>
      <c r="F214" s="57">
        <f>[1]!vspline(D214,$C$40:$F$44,4)</f>
        <v>-1.1998350464793313</v>
      </c>
    </row>
    <row r="215" spans="2:6" ht="12.75">
      <c r="B215">
        <f t="shared" si="9"/>
        <v>165</v>
      </c>
      <c r="C215" s="56">
        <f t="shared" si="8"/>
        <v>110.16051349391881</v>
      </c>
      <c r="D215" s="51">
        <f t="shared" si="12"/>
        <v>23</v>
      </c>
      <c r="E215" s="36">
        <f t="shared" si="11"/>
        <v>108.95726843165</v>
      </c>
      <c r="F215" s="57">
        <f>[1]!vspline(D215,$C$40:$F$44,4)</f>
        <v>-1.2032450622688262</v>
      </c>
    </row>
    <row r="216" spans="2:6" ht="12.75">
      <c r="B216">
        <f t="shared" si="9"/>
        <v>166</v>
      </c>
      <c r="C216" s="56">
        <f t="shared" si="8"/>
        <v>110.45481196997214</v>
      </c>
      <c r="D216" s="51">
        <f t="shared" si="12"/>
        <v>23.75</v>
      </c>
      <c r="E216" s="36">
        <f t="shared" si="11"/>
        <v>109.24832466851562</v>
      </c>
      <c r="F216" s="57">
        <f>[1]!vspline(D216,$C$40:$F$44,4)</f>
        <v>-1.2064873014565232</v>
      </c>
    </row>
    <row r="217" spans="2:6" ht="12.75">
      <c r="B217">
        <f t="shared" si="9"/>
        <v>167</v>
      </c>
      <c r="C217" s="56">
        <f t="shared" si="8"/>
        <v>110.74888236001779</v>
      </c>
      <c r="D217" s="51">
        <f t="shared" si="12"/>
        <v>24.5</v>
      </c>
      <c r="E217" s="36">
        <f t="shared" si="11"/>
        <v>109.5393159409625</v>
      </c>
      <c r="F217" s="57">
        <f>[1]!vspline(D217,$C$40:$F$44,4)</f>
        <v>-1.2095664190552855</v>
      </c>
    </row>
    <row r="218" spans="2:6" ht="12.75">
      <c r="B218">
        <f t="shared" si="9"/>
        <v>168</v>
      </c>
      <c r="C218" s="56">
        <f t="shared" si="8"/>
        <v>111.0427293190686</v>
      </c>
      <c r="D218" s="51">
        <f t="shared" si="12"/>
        <v>25.25</v>
      </c>
      <c r="E218" s="36">
        <f t="shared" si="11"/>
        <v>109.83024224899063</v>
      </c>
      <c r="F218" s="57">
        <f>[1]!vspline(D218,$C$40:$F$44,4)</f>
        <v>-1.2124870700779764</v>
      </c>
    </row>
    <row r="219" spans="2:6" ht="12.75">
      <c r="B219">
        <f t="shared" si="9"/>
        <v>169</v>
      </c>
      <c r="C219" s="56">
        <f t="shared" si="8"/>
        <v>111.33635750213746</v>
      </c>
      <c r="D219" s="51">
        <f t="shared" si="12"/>
        <v>26</v>
      </c>
      <c r="E219" s="36">
        <f t="shared" si="11"/>
        <v>110.12110359260001</v>
      </c>
      <c r="F219" s="57">
        <f>[1]!vspline(D219,$C$40:$F$44,4)</f>
        <v>-1.2152539095374584</v>
      </c>
    </row>
    <row r="220" spans="2:6" ht="12.75">
      <c r="B220">
        <f t="shared" si="9"/>
        <v>170</v>
      </c>
      <c r="C220" s="56">
        <f t="shared" si="8"/>
        <v>111.62977156423723</v>
      </c>
      <c r="D220" s="51">
        <f t="shared" si="12"/>
        <v>26.75</v>
      </c>
      <c r="E220" s="36">
        <f t="shared" si="11"/>
        <v>110.41189997179063</v>
      </c>
      <c r="F220" s="57">
        <f>[1]!vspline(D220,$C$40:$F$44,4)</f>
        <v>-1.217871592446595</v>
      </c>
    </row>
    <row r="221" spans="2:6" ht="12.75">
      <c r="B221">
        <f t="shared" si="9"/>
        <v>171</v>
      </c>
      <c r="C221" s="56">
        <f t="shared" si="8"/>
        <v>111.92297616038077</v>
      </c>
      <c r="D221" s="51">
        <f t="shared" si="12"/>
        <v>27.5</v>
      </c>
      <c r="E221" s="36">
        <f t="shared" si="11"/>
        <v>110.70263138656252</v>
      </c>
      <c r="F221" s="57">
        <f>[1]!vspline(D221,$C$40:$F$44,4)</f>
        <v>-1.2203447738182491</v>
      </c>
    </row>
    <row r="222" spans="2:6" ht="12.75">
      <c r="B222">
        <f t="shared" si="9"/>
        <v>172</v>
      </c>
      <c r="C222" s="56">
        <f t="shared" si="8"/>
        <v>112.21597594558091</v>
      </c>
      <c r="D222" s="51">
        <f t="shared" si="12"/>
        <v>28.25</v>
      </c>
      <c r="E222" s="36">
        <f t="shared" si="11"/>
        <v>110.99329783691563</v>
      </c>
      <c r="F222" s="57">
        <f>[1]!vspline(D222,$C$40:$F$44,4)</f>
        <v>-1.2226781086652838</v>
      </c>
    </row>
    <row r="223" spans="2:6" ht="12.75">
      <c r="B223">
        <f t="shared" si="9"/>
        <v>173</v>
      </c>
      <c r="C223" s="56">
        <f t="shared" si="8"/>
        <v>112.50877557485055</v>
      </c>
      <c r="D223" s="51">
        <f t="shared" si="12"/>
        <v>29</v>
      </c>
      <c r="E223" s="36">
        <f t="shared" si="11"/>
        <v>111.28389932284999</v>
      </c>
      <c r="F223" s="57">
        <f>[1]!vspline(D223,$C$40:$F$44,4)</f>
        <v>-1.2248762520005623</v>
      </c>
    </row>
    <row r="224" spans="2:6" ht="12.75">
      <c r="B224">
        <f t="shared" si="9"/>
        <v>174</v>
      </c>
      <c r="C224" s="56">
        <f t="shared" si="8"/>
        <v>112.80137970320256</v>
      </c>
      <c r="D224" s="51">
        <f t="shared" si="12"/>
        <v>29.75</v>
      </c>
      <c r="E224" s="36">
        <f t="shared" si="11"/>
        <v>111.57443584436561</v>
      </c>
      <c r="F224" s="57">
        <f>[1]!vspline(D224,$C$40:$F$44,4)</f>
        <v>-1.2269438588369472</v>
      </c>
    </row>
    <row r="225" spans="2:6" ht="12.75">
      <c r="B225">
        <f t="shared" si="9"/>
        <v>175</v>
      </c>
      <c r="C225" s="56">
        <f t="shared" si="8"/>
        <v>113.09379298564981</v>
      </c>
      <c r="D225" s="51">
        <f t="shared" si="12"/>
        <v>30.5</v>
      </c>
      <c r="E225" s="36">
        <f t="shared" si="11"/>
        <v>111.86490740146252</v>
      </c>
      <c r="F225" s="57">
        <f>[1]!vspline(D225,$C$40:$F$44,4)</f>
        <v>-1.228885584187302</v>
      </c>
    </row>
    <row r="226" spans="2:6" ht="12.75">
      <c r="B226">
        <f t="shared" si="9"/>
        <v>176</v>
      </c>
      <c r="C226" s="56">
        <f t="shared" si="8"/>
        <v>113.38602007720512</v>
      </c>
      <c r="D226" s="51">
        <f t="shared" si="12"/>
        <v>31.25</v>
      </c>
      <c r="E226" s="36">
        <f t="shared" si="11"/>
        <v>112.15531399414063</v>
      </c>
      <c r="F226" s="57">
        <f>[1]!vspline(D226,$C$40:$F$44,4)</f>
        <v>-1.2307060830644896</v>
      </c>
    </row>
    <row r="227" spans="2:6" ht="12.75">
      <c r="B227">
        <f t="shared" si="9"/>
        <v>177</v>
      </c>
      <c r="C227" s="56">
        <f t="shared" si="8"/>
        <v>113.67806563288138</v>
      </c>
      <c r="D227" s="51">
        <f t="shared" si="12"/>
        <v>32</v>
      </c>
      <c r="E227" s="36">
        <f t="shared" si="11"/>
        <v>112.44565562240001</v>
      </c>
      <c r="F227" s="57">
        <f>[1]!vspline(D227,$C$40:$F$44,4)</f>
        <v>-1.232410010481373</v>
      </c>
    </row>
    <row r="228" spans="2:6" ht="12.75">
      <c r="B228">
        <f t="shared" si="9"/>
        <v>178</v>
      </c>
      <c r="C228" s="56">
        <f t="shared" si="8"/>
        <v>113.96993430769146</v>
      </c>
      <c r="D228" s="51">
        <f t="shared" si="12"/>
        <v>32.75</v>
      </c>
      <c r="E228" s="36">
        <f t="shared" si="11"/>
        <v>112.73593228624064</v>
      </c>
      <c r="F228" s="57">
        <f>[1]!vspline(D228,$C$40:$F$44,4)</f>
        <v>-1.2340020214508154</v>
      </c>
    </row>
    <row r="229" spans="2:6" ht="12.75">
      <c r="B229">
        <f t="shared" si="9"/>
        <v>179</v>
      </c>
      <c r="C229" s="56">
        <f t="shared" si="8"/>
        <v>114.26163075664819</v>
      </c>
      <c r="D229" s="51">
        <f t="shared" si="12"/>
        <v>33.5</v>
      </c>
      <c r="E229" s="36">
        <f t="shared" si="11"/>
        <v>113.02614398566251</v>
      </c>
      <c r="F229" s="57">
        <f>[1]!vspline(D229,$C$40:$F$44,4)</f>
        <v>-1.2354867709856798</v>
      </c>
    </row>
    <row r="230" spans="2:6" ht="12.75">
      <c r="B230">
        <f t="shared" si="9"/>
        <v>180</v>
      </c>
      <c r="C230" s="56">
        <f t="shared" si="8"/>
        <v>114.55315963476446</v>
      </c>
      <c r="D230" s="51">
        <f t="shared" si="12"/>
        <v>34.25</v>
      </c>
      <c r="E230" s="36">
        <f t="shared" si="11"/>
        <v>113.31629072066562</v>
      </c>
      <c r="F230" s="57">
        <f>[1]!vspline(D230,$C$40:$F$44,4)</f>
        <v>-1.2368689140988292</v>
      </c>
    </row>
    <row r="231" spans="2:6" ht="12.75">
      <c r="B231">
        <f t="shared" si="9"/>
        <v>181</v>
      </c>
      <c r="C231" s="56">
        <f t="shared" si="8"/>
        <v>114.84452559705313</v>
      </c>
      <c r="D231" s="51">
        <f t="shared" si="12"/>
        <v>35</v>
      </c>
      <c r="E231" s="36">
        <f t="shared" si="11"/>
        <v>113.60637249125001</v>
      </c>
      <c r="F231" s="57">
        <f>[1]!vspline(D231,$C$40:$F$44,4)</f>
        <v>-1.2381531058031268</v>
      </c>
    </row>
    <row r="232" spans="2:6" ht="12.75">
      <c r="B232">
        <f t="shared" si="9"/>
        <v>182</v>
      </c>
      <c r="C232" s="56">
        <f t="shared" si="8"/>
        <v>115.13573329852707</v>
      </c>
      <c r="D232" s="51">
        <f t="shared" si="12"/>
        <v>35.75</v>
      </c>
      <c r="E232" s="36">
        <f t="shared" si="11"/>
        <v>113.89638929741564</v>
      </c>
      <c r="F232" s="57">
        <f>[1]!vspline(D232,$C$40:$F$44,4)</f>
        <v>-1.2393440011114354</v>
      </c>
    </row>
    <row r="233" spans="2:6" ht="12.75">
      <c r="B233">
        <f t="shared" si="9"/>
        <v>183</v>
      </c>
      <c r="C233" s="56">
        <f t="shared" si="8"/>
        <v>115.42678739419912</v>
      </c>
      <c r="D233" s="51">
        <f t="shared" si="12"/>
        <v>36.5</v>
      </c>
      <c r="E233" s="36">
        <f t="shared" si="11"/>
        <v>114.18634113916251</v>
      </c>
      <c r="F233" s="57">
        <f>[1]!vspline(D233,$C$40:$F$44,4)</f>
        <v>-1.2404462550366184</v>
      </c>
    </row>
    <row r="234" spans="2:6" ht="12.75">
      <c r="B234">
        <f t="shared" si="9"/>
        <v>184</v>
      </c>
      <c r="C234" s="56">
        <f t="shared" si="8"/>
        <v>115.71769253908217</v>
      </c>
      <c r="D234" s="51">
        <f t="shared" si="12"/>
        <v>37.25</v>
      </c>
      <c r="E234" s="36">
        <f t="shared" si="11"/>
        <v>114.47622801649062</v>
      </c>
      <c r="F234" s="57">
        <f>[1]!vspline(D234,$C$40:$F$44,4)</f>
        <v>-1.2414645225915386</v>
      </c>
    </row>
    <row r="235" spans="2:6" ht="12.75">
      <c r="B235">
        <f t="shared" si="9"/>
        <v>185</v>
      </c>
      <c r="C235" s="56">
        <f t="shared" si="8"/>
        <v>116.00845338818905</v>
      </c>
      <c r="D235" s="51">
        <f t="shared" si="12"/>
        <v>38</v>
      </c>
      <c r="E235" s="36">
        <f t="shared" si="11"/>
        <v>114.7660499294</v>
      </c>
      <c r="F235" s="57">
        <f>[1]!vspline(D235,$C$40:$F$44,4)</f>
        <v>-1.2424034587890591</v>
      </c>
    </row>
    <row r="236" spans="2:6" ht="12.75">
      <c r="B236">
        <f t="shared" si="9"/>
        <v>186</v>
      </c>
      <c r="C236" s="56">
        <f t="shared" si="8"/>
        <v>116.29907459653268</v>
      </c>
      <c r="D236" s="51">
        <f t="shared" si="12"/>
        <v>38.75</v>
      </c>
      <c r="E236" s="36">
        <f t="shared" si="11"/>
        <v>115.05580687789063</v>
      </c>
      <c r="F236" s="57">
        <f>[1]!vspline(D236,$C$40:$F$44,4)</f>
        <v>-1.243267718642043</v>
      </c>
    </row>
    <row r="237" spans="2:6" ht="12.75">
      <c r="B237">
        <f t="shared" si="9"/>
        <v>187</v>
      </c>
      <c r="C237" s="56">
        <f t="shared" si="8"/>
        <v>116.58956081912584</v>
      </c>
      <c r="D237" s="51">
        <f t="shared" si="12"/>
        <v>39.5</v>
      </c>
      <c r="E237" s="36">
        <f t="shared" si="11"/>
        <v>115.34549886196248</v>
      </c>
      <c r="F237" s="57">
        <f>[1]!vspline(D237,$C$40:$F$44,4)</f>
        <v>-1.2440619571633533</v>
      </c>
    </row>
    <row r="238" spans="2:6" ht="12.75">
      <c r="B238">
        <f t="shared" si="9"/>
        <v>188</v>
      </c>
      <c r="C238" s="56">
        <f t="shared" si="8"/>
        <v>116.87991671098148</v>
      </c>
      <c r="D238" s="51">
        <f t="shared" si="12"/>
        <v>40.25</v>
      </c>
      <c r="E238" s="36">
        <f t="shared" si="11"/>
        <v>115.63512588161562</v>
      </c>
      <c r="F238" s="57">
        <f>[1]!vspline(D238,$C$40:$F$44,4)</f>
        <v>-1.2447908293658532</v>
      </c>
    </row>
    <row r="239" spans="2:6" ht="12.75">
      <c r="B239">
        <f t="shared" si="9"/>
        <v>189</v>
      </c>
      <c r="C239" s="56">
        <f t="shared" si="8"/>
        <v>117.17014692711241</v>
      </c>
      <c r="D239" s="51">
        <f t="shared" si="12"/>
        <v>41</v>
      </c>
      <c r="E239" s="36">
        <f t="shared" si="11"/>
        <v>115.92468793685</v>
      </c>
      <c r="F239" s="57">
        <f>[1]!vspline(D239,$C$40:$F$44,4)</f>
        <v>-1.2454589902624056</v>
      </c>
    </row>
    <row r="240" spans="2:6" ht="12.75">
      <c r="B240">
        <f t="shared" si="9"/>
        <v>190</v>
      </c>
      <c r="C240" s="56">
        <f t="shared" si="8"/>
        <v>117.46025612253149</v>
      </c>
      <c r="D240" s="51">
        <f t="shared" si="12"/>
        <v>41.75</v>
      </c>
      <c r="E240" s="36">
        <f t="shared" si="11"/>
        <v>116.21418502766562</v>
      </c>
      <c r="F240" s="57">
        <f>[1]!vspline(D240,$C$40:$F$44,4)</f>
        <v>-1.2460710948658738</v>
      </c>
    </row>
    <row r="241" spans="2:6" ht="12.75">
      <c r="B241">
        <f t="shared" si="9"/>
        <v>191</v>
      </c>
      <c r="C241" s="56">
        <f t="shared" si="8"/>
        <v>117.75024895225161</v>
      </c>
      <c r="D241" s="51">
        <f t="shared" si="12"/>
        <v>42.5</v>
      </c>
      <c r="E241" s="36">
        <f t="shared" si="11"/>
        <v>116.5036171540625</v>
      </c>
      <c r="F241" s="57">
        <f>[1]!vspline(D241,$C$40:$F$44,4)</f>
        <v>-1.2466317981891204</v>
      </c>
    </row>
    <row r="242" spans="2:6" ht="12.75">
      <c r="B242">
        <f t="shared" si="9"/>
        <v>192</v>
      </c>
      <c r="C242" s="56">
        <f t="shared" si="8"/>
        <v>118.04013007128566</v>
      </c>
      <c r="D242" s="51">
        <f t="shared" si="12"/>
        <v>43.25</v>
      </c>
      <c r="E242" s="36">
        <f t="shared" si="11"/>
        <v>116.79298431604064</v>
      </c>
      <c r="F242" s="57">
        <f>[1]!vspline(D242,$C$40:$F$44,4)</f>
        <v>-1.247145755245009</v>
      </c>
    </row>
    <row r="243" spans="2:6" ht="12.75">
      <c r="B243">
        <f t="shared" si="9"/>
        <v>193</v>
      </c>
      <c r="C243" s="56">
        <f aca="true" t="shared" si="13" ref="C243:C306">E243-F243</f>
        <v>118.32990413464643</v>
      </c>
      <c r="D243" s="51">
        <f t="shared" si="12"/>
        <v>44</v>
      </c>
      <c r="E243" s="36">
        <f t="shared" si="11"/>
        <v>117.08228651360002</v>
      </c>
      <c r="F243" s="57">
        <f>[1]!vspline(D243,$C$40:$F$44,4)</f>
        <v>-1.2476176210464023</v>
      </c>
    </row>
    <row r="244" spans="2:6" ht="12.75">
      <c r="B244">
        <f t="shared" si="9"/>
        <v>194</v>
      </c>
      <c r="C244" s="56">
        <f t="shared" si="13"/>
        <v>118.61957579734678</v>
      </c>
      <c r="D244" s="51">
        <f t="shared" si="12"/>
        <v>44.75</v>
      </c>
      <c r="E244" s="36">
        <f t="shared" si="11"/>
        <v>117.37152374674062</v>
      </c>
      <c r="F244" s="57">
        <f>[1]!vspline(D244,$C$40:$F$44,4)</f>
        <v>-1.2480520506061634</v>
      </c>
    </row>
    <row r="245" spans="2:6" ht="12.75">
      <c r="B245">
        <f aca="true" t="shared" si="14" ref="B245:B308">B244+1</f>
        <v>195</v>
      </c>
      <c r="C245" s="56">
        <f t="shared" si="13"/>
        <v>118.90914971439965</v>
      </c>
      <c r="D245" s="51">
        <f t="shared" si="12"/>
        <v>45.5</v>
      </c>
      <c r="E245" s="36">
        <f t="shared" si="11"/>
        <v>117.66069601546249</v>
      </c>
      <c r="F245" s="57">
        <f>[1]!vspline(D245,$C$40:$F$44,4)</f>
        <v>-1.2484536989371553</v>
      </c>
    </row>
    <row r="246" spans="2:6" ht="12.75">
      <c r="B246">
        <f t="shared" si="14"/>
        <v>196</v>
      </c>
      <c r="C246" s="56">
        <f t="shared" si="13"/>
        <v>119.19863054081785</v>
      </c>
      <c r="D246" s="51">
        <f t="shared" si="12"/>
        <v>46.25</v>
      </c>
      <c r="E246" s="36">
        <f aca="true" t="shared" si="15" ref="E246:E309">IF(D246&gt;=0,$D$28*(1+$D$32*D246+$D$33*D246^2-100*$D$35*D246^3+$D$35*D246^4),$D$28*(1+$D$32*D246+$D$33*D246^2-100*$D$34*D246^3+$D$34*D246^4))</f>
        <v>117.9498033197656</v>
      </c>
      <c r="F246" s="57">
        <f>[1]!vspline(D246,$C$40:$F$44,4)</f>
        <v>-1.2488272210522415</v>
      </c>
    </row>
    <row r="247" spans="2:6" ht="12.75">
      <c r="B247">
        <f t="shared" si="14"/>
        <v>197</v>
      </c>
      <c r="C247" s="56">
        <f t="shared" si="13"/>
        <v>119.48802293161428</v>
      </c>
      <c r="D247" s="51">
        <f t="shared" si="12"/>
        <v>47</v>
      </c>
      <c r="E247" s="36">
        <f t="shared" si="15"/>
        <v>118.23884565965</v>
      </c>
      <c r="F247" s="57">
        <f>[1]!vspline(D247,$C$40:$F$44,4)</f>
        <v>-1.2491772719642844</v>
      </c>
    </row>
    <row r="248" spans="2:6" ht="12.75">
      <c r="B248">
        <f t="shared" si="14"/>
        <v>198</v>
      </c>
      <c r="C248" s="56">
        <f t="shared" si="13"/>
        <v>119.77733154180176</v>
      </c>
      <c r="D248" s="51">
        <f t="shared" si="12"/>
        <v>47.75</v>
      </c>
      <c r="E248" s="36">
        <f t="shared" si="15"/>
        <v>118.52782303511562</v>
      </c>
      <c r="F248" s="57">
        <f>[1]!vspline(D248,$C$40:$F$44,4)</f>
        <v>-1.2495085066861475</v>
      </c>
    </row>
    <row r="249" spans="2:6" ht="12.75">
      <c r="B249">
        <f t="shared" si="14"/>
        <v>199</v>
      </c>
      <c r="C249" s="56">
        <f t="shared" si="13"/>
        <v>120.0665610263932</v>
      </c>
      <c r="D249" s="51">
        <f t="shared" si="12"/>
        <v>48.5</v>
      </c>
      <c r="E249" s="36">
        <f t="shared" si="15"/>
        <v>118.81673544616251</v>
      </c>
      <c r="F249" s="57">
        <f>[1]!vspline(D249,$C$40:$F$44,4)</f>
        <v>-1.249825580230694</v>
      </c>
    </row>
    <row r="250" spans="2:6" ht="12.75">
      <c r="B250">
        <f t="shared" si="14"/>
        <v>200</v>
      </c>
      <c r="C250" s="56">
        <f t="shared" si="13"/>
        <v>120.35571604040142</v>
      </c>
      <c r="D250" s="51">
        <f t="shared" si="12"/>
        <v>49.25</v>
      </c>
      <c r="E250" s="36">
        <f t="shared" si="15"/>
        <v>119.10558289279064</v>
      </c>
      <c r="F250" s="57">
        <f>[1]!vspline(D250,$C$40:$F$44,4)</f>
        <v>-1.2501331476107864</v>
      </c>
    </row>
    <row r="251" spans="2:6" ht="12.75">
      <c r="B251">
        <f t="shared" si="14"/>
        <v>201</v>
      </c>
      <c r="C251" s="56">
        <f t="shared" si="13"/>
        <v>120.64480123883929</v>
      </c>
      <c r="D251" s="51">
        <f t="shared" si="12"/>
        <v>50</v>
      </c>
      <c r="E251" s="36">
        <f t="shared" si="15"/>
        <v>119.394365375</v>
      </c>
      <c r="F251" s="57">
        <f>[1]!vspline(D251,$C$40:$F$44,4)</f>
        <v>-1.250435863839288</v>
      </c>
    </row>
    <row r="252" spans="2:6" ht="12.75">
      <c r="B252">
        <f t="shared" si="14"/>
        <v>202</v>
      </c>
      <c r="C252" s="56">
        <f t="shared" si="13"/>
        <v>120.9338212767197</v>
      </c>
      <c r="D252" s="51">
        <f t="shared" si="12"/>
        <v>50.75</v>
      </c>
      <c r="E252" s="36">
        <f t="shared" si="15"/>
        <v>119.68308289279064</v>
      </c>
      <c r="F252" s="57">
        <f>[1]!vspline(D252,$C$40:$F$44,4)</f>
        <v>-1.2507383839290622</v>
      </c>
    </row>
    <row r="253" spans="2:6" ht="12.75">
      <c r="B253">
        <f t="shared" si="14"/>
        <v>203</v>
      </c>
      <c r="C253" s="56">
        <f t="shared" si="13"/>
        <v>121.22278080905545</v>
      </c>
      <c r="D253" s="51">
        <f aca="true" t="shared" si="16" ref="D253:D316">IF(D252+$D$46&gt;$C$44,D252,D252+$D$46)</f>
        <v>51.5</v>
      </c>
      <c r="E253" s="36">
        <f t="shared" si="15"/>
        <v>119.97173544616248</v>
      </c>
      <c r="F253" s="57">
        <f>[1]!vspline(D253,$C$40:$F$44,4)</f>
        <v>-1.2510453628929716</v>
      </c>
    </row>
    <row r="254" spans="2:6" ht="12.75">
      <c r="B254">
        <f t="shared" si="14"/>
        <v>204</v>
      </c>
      <c r="C254" s="56">
        <f t="shared" si="13"/>
        <v>121.5116844908595</v>
      </c>
      <c r="D254" s="51">
        <f t="shared" si="16"/>
        <v>52.25</v>
      </c>
      <c r="E254" s="36">
        <f t="shared" si="15"/>
        <v>120.26032303511562</v>
      </c>
      <c r="F254" s="57">
        <f>[1]!vspline(D254,$C$40:$F$44,4)</f>
        <v>-1.2513614557438795</v>
      </c>
    </row>
    <row r="255" spans="2:6" ht="12.75">
      <c r="B255">
        <f t="shared" si="14"/>
        <v>205</v>
      </c>
      <c r="C255" s="56">
        <f t="shared" si="13"/>
        <v>121.80053697714465</v>
      </c>
      <c r="D255" s="51">
        <f t="shared" si="16"/>
        <v>53</v>
      </c>
      <c r="E255" s="36">
        <f t="shared" si="15"/>
        <v>120.54884565965</v>
      </c>
      <c r="F255" s="57">
        <f>[1]!vspline(D255,$C$40:$F$44,4)</f>
        <v>-1.251691317494649</v>
      </c>
    </row>
    <row r="256" spans="2:6" ht="12.75">
      <c r="B256">
        <f t="shared" si="14"/>
        <v>206</v>
      </c>
      <c r="C256" s="56">
        <f t="shared" si="13"/>
        <v>122.08934292292378</v>
      </c>
      <c r="D256" s="51">
        <f t="shared" si="16"/>
        <v>53.75</v>
      </c>
      <c r="E256" s="36">
        <f t="shared" si="15"/>
        <v>120.83730331976564</v>
      </c>
      <c r="F256" s="57">
        <f>[1]!vspline(D256,$C$40:$F$44,4)</f>
        <v>-1.2520396031581429</v>
      </c>
    </row>
    <row r="257" spans="2:6" ht="12.75">
      <c r="B257">
        <f t="shared" si="14"/>
        <v>207</v>
      </c>
      <c r="C257" s="56">
        <f t="shared" si="13"/>
        <v>122.37810698320973</v>
      </c>
      <c r="D257" s="51">
        <f t="shared" si="16"/>
        <v>54.5</v>
      </c>
      <c r="E257" s="36">
        <f t="shared" si="15"/>
        <v>121.12569601546251</v>
      </c>
      <c r="F257" s="57">
        <f>[1]!vspline(D257,$C$40:$F$44,4)</f>
        <v>-1.2524109677472244</v>
      </c>
    </row>
    <row r="258" spans="2:6" ht="12.75">
      <c r="B258">
        <f t="shared" si="14"/>
        <v>208</v>
      </c>
      <c r="C258" s="56">
        <f t="shared" si="13"/>
        <v>122.6668338130154</v>
      </c>
      <c r="D258" s="51">
        <f t="shared" si="16"/>
        <v>55.25</v>
      </c>
      <c r="E258" s="36">
        <f t="shared" si="15"/>
        <v>121.41402374674064</v>
      </c>
      <c r="F258" s="57">
        <f>[1]!vspline(D258,$C$40:$F$44,4)</f>
        <v>-1.2528100662747566</v>
      </c>
    </row>
    <row r="259" spans="2:6" ht="12.75">
      <c r="B259">
        <f t="shared" si="14"/>
        <v>209</v>
      </c>
      <c r="C259" s="56">
        <f t="shared" si="13"/>
        <v>122.95552806735363</v>
      </c>
      <c r="D259" s="51">
        <f t="shared" si="16"/>
        <v>56</v>
      </c>
      <c r="E259" s="36">
        <f t="shared" si="15"/>
        <v>121.70228651360003</v>
      </c>
      <c r="F259" s="57">
        <f>[1]!vspline(D259,$C$40:$F$44,4)</f>
        <v>-1.2532415537536026</v>
      </c>
    </row>
    <row r="260" spans="2:6" ht="12.75">
      <c r="B260">
        <f t="shared" si="14"/>
        <v>210</v>
      </c>
      <c r="C260" s="56">
        <f t="shared" si="13"/>
        <v>123.24419440123725</v>
      </c>
      <c r="D260" s="51">
        <f t="shared" si="16"/>
        <v>56.75</v>
      </c>
      <c r="E260" s="36">
        <f t="shared" si="15"/>
        <v>121.99048431604062</v>
      </c>
      <c r="F260" s="57">
        <f>[1]!vspline(D260,$C$40:$F$44,4)</f>
        <v>-1.2537100851966254</v>
      </c>
    </row>
    <row r="261" spans="2:6" ht="12.75">
      <c r="B261">
        <f t="shared" si="14"/>
        <v>211</v>
      </c>
      <c r="C261" s="56">
        <f t="shared" si="13"/>
        <v>123.5328374696792</v>
      </c>
      <c r="D261" s="51">
        <f t="shared" si="16"/>
        <v>57.5</v>
      </c>
      <c r="E261" s="36">
        <f t="shared" si="15"/>
        <v>122.2786171540625</v>
      </c>
      <c r="F261" s="57">
        <f>[1]!vspline(D261,$C$40:$F$44,4)</f>
        <v>-1.2542203156166878</v>
      </c>
    </row>
    <row r="262" spans="2:6" ht="12.75">
      <c r="B262">
        <f t="shared" si="14"/>
        <v>212</v>
      </c>
      <c r="C262" s="56">
        <f t="shared" si="13"/>
        <v>123.82146192769228</v>
      </c>
      <c r="D262" s="51">
        <f t="shared" si="16"/>
        <v>58.25</v>
      </c>
      <c r="E262" s="36">
        <f t="shared" si="15"/>
        <v>122.56668502766563</v>
      </c>
      <c r="F262" s="57">
        <f>[1]!vspline(D262,$C$40:$F$44,4)</f>
        <v>-1.2547769000266533</v>
      </c>
    </row>
    <row r="263" spans="2:6" ht="12.75">
      <c r="B263">
        <f t="shared" si="14"/>
        <v>213</v>
      </c>
      <c r="C263" s="56">
        <f t="shared" si="13"/>
        <v>124.11007243028938</v>
      </c>
      <c r="D263" s="51">
        <f t="shared" si="16"/>
        <v>59</v>
      </c>
      <c r="E263" s="36">
        <f t="shared" si="15"/>
        <v>122.85468793685</v>
      </c>
      <c r="F263" s="57">
        <f>[1]!vspline(D263,$C$40:$F$44,4)</f>
        <v>-1.2553844934393847</v>
      </c>
    </row>
    <row r="264" spans="2:6" ht="12.75">
      <c r="B264">
        <f t="shared" si="14"/>
        <v>214</v>
      </c>
      <c r="C264" s="56">
        <f t="shared" si="13"/>
        <v>124.39867363248337</v>
      </c>
      <c r="D264" s="51">
        <f t="shared" si="16"/>
        <v>59.75</v>
      </c>
      <c r="E264" s="36">
        <f t="shared" si="15"/>
        <v>123.14262588161561</v>
      </c>
      <c r="F264" s="57">
        <f>[1]!vspline(D264,$C$40:$F$44,4)</f>
        <v>-1.2560477508677452</v>
      </c>
    </row>
    <row r="265" spans="2:6" ht="12.75">
      <c r="B265">
        <f t="shared" si="14"/>
        <v>215</v>
      </c>
      <c r="C265" s="56">
        <f t="shared" si="13"/>
        <v>124.68727018928712</v>
      </c>
      <c r="D265" s="51">
        <f t="shared" si="16"/>
        <v>60.5</v>
      </c>
      <c r="E265" s="36">
        <f t="shared" si="15"/>
        <v>123.43049886196252</v>
      </c>
      <c r="F265" s="57">
        <f>[1]!vspline(D265,$C$40:$F$44,4)</f>
        <v>-1.2567713273245977</v>
      </c>
    </row>
    <row r="266" spans="2:6" ht="12.75">
      <c r="B266">
        <f t="shared" si="14"/>
        <v>216</v>
      </c>
      <c r="C266" s="56">
        <f t="shared" si="13"/>
        <v>124.97586675571343</v>
      </c>
      <c r="D266" s="51">
        <f t="shared" si="16"/>
        <v>61.25</v>
      </c>
      <c r="E266" s="36">
        <f t="shared" si="15"/>
        <v>123.71830687789063</v>
      </c>
      <c r="F266" s="57">
        <f>[1]!vspline(D266,$C$40:$F$44,4)</f>
        <v>-1.2575598778228054</v>
      </c>
    </row>
    <row r="267" spans="2:6" ht="12.75">
      <c r="B267">
        <f t="shared" si="14"/>
        <v>217</v>
      </c>
      <c r="C267" s="56">
        <f t="shared" si="13"/>
        <v>125.26446798677523</v>
      </c>
      <c r="D267" s="51">
        <f t="shared" si="16"/>
        <v>62</v>
      </c>
      <c r="E267" s="36">
        <f t="shared" si="15"/>
        <v>124.00604992939999</v>
      </c>
      <c r="F267" s="57">
        <f>[1]!vspline(D267,$C$40:$F$44,4)</f>
        <v>-1.2584180573752313</v>
      </c>
    </row>
    <row r="268" spans="2:6" ht="12.75">
      <c r="B268">
        <f t="shared" si="14"/>
        <v>218</v>
      </c>
      <c r="C268" s="56">
        <f t="shared" si="13"/>
        <v>125.55307853748536</v>
      </c>
      <c r="D268" s="51">
        <f t="shared" si="16"/>
        <v>62.75</v>
      </c>
      <c r="E268" s="36">
        <f t="shared" si="15"/>
        <v>124.29372801649062</v>
      </c>
      <c r="F268" s="57">
        <f>[1]!vspline(D268,$C$40:$F$44,4)</f>
        <v>-1.2593505209947384</v>
      </c>
    </row>
    <row r="269" spans="2:6" ht="12.75">
      <c r="B269">
        <f t="shared" si="14"/>
        <v>219</v>
      </c>
      <c r="C269" s="56">
        <f t="shared" si="13"/>
        <v>125.8417030628567</v>
      </c>
      <c r="D269" s="51">
        <f t="shared" si="16"/>
        <v>63.5</v>
      </c>
      <c r="E269" s="36">
        <f t="shared" si="15"/>
        <v>124.5813411391625</v>
      </c>
      <c r="F269" s="57">
        <f>[1]!vspline(D269,$C$40:$F$44,4)</f>
        <v>-1.2603619236941896</v>
      </c>
    </row>
    <row r="270" spans="2:6" ht="12.75">
      <c r="B270">
        <f t="shared" si="14"/>
        <v>220</v>
      </c>
      <c r="C270" s="56">
        <f t="shared" si="13"/>
        <v>126.13034621790207</v>
      </c>
      <c r="D270" s="51">
        <f t="shared" si="16"/>
        <v>64.25</v>
      </c>
      <c r="E270" s="36">
        <f t="shared" si="15"/>
        <v>124.86888929741562</v>
      </c>
      <c r="F270" s="57">
        <f>[1]!vspline(D270,$C$40:$F$44,4)</f>
        <v>-1.2614569204864485</v>
      </c>
    </row>
    <row r="271" spans="2:6" ht="12.75">
      <c r="B271">
        <f t="shared" si="14"/>
        <v>221</v>
      </c>
      <c r="C271" s="56">
        <f t="shared" si="13"/>
        <v>126.41901265763437</v>
      </c>
      <c r="D271" s="51">
        <f t="shared" si="16"/>
        <v>65</v>
      </c>
      <c r="E271" s="36">
        <f t="shared" si="15"/>
        <v>125.15637249125</v>
      </c>
      <c r="F271" s="57">
        <f>[1]!vspline(D271,$C$40:$F$44,4)</f>
        <v>-1.2626401663843776</v>
      </c>
    </row>
    <row r="272" spans="2:6" ht="12.75">
      <c r="B272">
        <f t="shared" si="14"/>
        <v>222</v>
      </c>
      <c r="C272" s="56">
        <f t="shared" si="13"/>
        <v>126.70770703706647</v>
      </c>
      <c r="D272" s="51">
        <f t="shared" si="16"/>
        <v>65.75</v>
      </c>
      <c r="E272" s="36">
        <f t="shared" si="15"/>
        <v>125.44379072066563</v>
      </c>
      <c r="F272" s="57">
        <f>[1]!vspline(D272,$C$40:$F$44,4)</f>
        <v>-1.2639163164008402</v>
      </c>
    </row>
    <row r="273" spans="2:6" ht="12.75">
      <c r="B273">
        <f t="shared" si="14"/>
        <v>223</v>
      </c>
      <c r="C273" s="56">
        <f t="shared" si="13"/>
        <v>126.9964340112112</v>
      </c>
      <c r="D273" s="51">
        <f t="shared" si="16"/>
        <v>66.5</v>
      </c>
      <c r="E273" s="36">
        <f t="shared" si="15"/>
        <v>125.73114398566251</v>
      </c>
      <c r="F273" s="57">
        <f>[1]!vspline(D273,$C$40:$F$44,4)</f>
        <v>-1.2652900255486996</v>
      </c>
    </row>
    <row r="274" spans="2:6" ht="12.75">
      <c r="B274">
        <f t="shared" si="14"/>
        <v>224</v>
      </c>
      <c r="C274" s="56">
        <f t="shared" si="13"/>
        <v>127.28519823508142</v>
      </c>
      <c r="D274" s="51">
        <f t="shared" si="16"/>
        <v>67.25</v>
      </c>
      <c r="E274" s="36">
        <f t="shared" si="15"/>
        <v>126.01843228624061</v>
      </c>
      <c r="F274" s="57">
        <f>[1]!vspline(D274,$C$40:$F$44,4)</f>
        <v>-1.2667659488408183</v>
      </c>
    </row>
    <row r="275" spans="2:6" ht="12.75">
      <c r="B275">
        <f t="shared" si="14"/>
        <v>225</v>
      </c>
      <c r="C275" s="56">
        <f t="shared" si="13"/>
        <v>127.57400436369007</v>
      </c>
      <c r="D275" s="51">
        <f t="shared" si="16"/>
        <v>68</v>
      </c>
      <c r="E275" s="36">
        <f t="shared" si="15"/>
        <v>126.30565562240001</v>
      </c>
      <c r="F275" s="57">
        <f>[1]!vspline(D275,$C$40:$F$44,4)</f>
        <v>-1.2683487412900598</v>
      </c>
    </row>
    <row r="276" spans="2:6" ht="12.75">
      <c r="B276">
        <f t="shared" si="14"/>
        <v>226</v>
      </c>
      <c r="C276" s="56">
        <f t="shared" si="13"/>
        <v>127.8628570520499</v>
      </c>
      <c r="D276" s="51">
        <f t="shared" si="16"/>
        <v>68.75</v>
      </c>
      <c r="E276" s="36">
        <f t="shared" si="15"/>
        <v>126.59281399414061</v>
      </c>
      <c r="F276" s="57">
        <f>[1]!vspline(D276,$C$40:$F$44,4)</f>
        <v>-1.270043057909287</v>
      </c>
    </row>
    <row r="277" spans="2:6" ht="12.75">
      <c r="B277">
        <f t="shared" si="14"/>
        <v>227</v>
      </c>
      <c r="C277" s="56">
        <f t="shared" si="13"/>
        <v>128.15176095517384</v>
      </c>
      <c r="D277" s="51">
        <f t="shared" si="16"/>
        <v>69.5</v>
      </c>
      <c r="E277" s="36">
        <f t="shared" si="15"/>
        <v>126.87990740146249</v>
      </c>
      <c r="F277" s="57">
        <f>[1]!vspline(D277,$C$40:$F$44,4)</f>
        <v>-1.2718535537113629</v>
      </c>
    </row>
    <row r="278" spans="2:6" ht="12.75">
      <c r="B278">
        <f t="shared" si="14"/>
        <v>228</v>
      </c>
      <c r="C278" s="56">
        <f t="shared" si="13"/>
        <v>128.44072072807478</v>
      </c>
      <c r="D278" s="51">
        <f t="shared" si="16"/>
        <v>70.25</v>
      </c>
      <c r="E278" s="36">
        <f t="shared" si="15"/>
        <v>127.16693584436563</v>
      </c>
      <c r="F278" s="57">
        <f>[1]!vspline(D278,$C$40:$F$44,4)</f>
        <v>-1.2737848837091506</v>
      </c>
    </row>
    <row r="279" spans="2:6" ht="12.75">
      <c r="B279">
        <f t="shared" si="14"/>
        <v>229</v>
      </c>
      <c r="C279" s="56">
        <f t="shared" si="13"/>
        <v>128.72974102576552</v>
      </c>
      <c r="D279" s="51">
        <f t="shared" si="16"/>
        <v>71</v>
      </c>
      <c r="E279" s="36">
        <f t="shared" si="15"/>
        <v>127.45389932285</v>
      </c>
      <c r="F279" s="57">
        <f>[1]!vspline(D279,$C$40:$F$44,4)</f>
        <v>-1.2758417029155134</v>
      </c>
    </row>
    <row r="280" spans="2:6" ht="12.75">
      <c r="B280">
        <f t="shared" si="14"/>
        <v>230</v>
      </c>
      <c r="C280" s="56">
        <f t="shared" si="13"/>
        <v>129.01882650325894</v>
      </c>
      <c r="D280" s="51">
        <f t="shared" si="16"/>
        <v>71.75</v>
      </c>
      <c r="E280" s="36">
        <f t="shared" si="15"/>
        <v>127.74079783691563</v>
      </c>
      <c r="F280" s="57">
        <f>[1]!vspline(D280,$C$40:$F$44,4)</f>
        <v>-1.2780286663433138</v>
      </c>
    </row>
    <row r="281" spans="2:6" ht="12.75">
      <c r="B281">
        <f t="shared" si="14"/>
        <v>231</v>
      </c>
      <c r="C281" s="56">
        <f t="shared" si="13"/>
        <v>129.3079818155679</v>
      </c>
      <c r="D281" s="51">
        <f t="shared" si="16"/>
        <v>72.5</v>
      </c>
      <c r="E281" s="36">
        <f t="shared" si="15"/>
        <v>128.0276313865625</v>
      </c>
      <c r="F281" s="57">
        <f>[1]!vspline(D281,$C$40:$F$44,4)</f>
        <v>-1.2803504290054155</v>
      </c>
    </row>
    <row r="282" spans="2:6" ht="12.75">
      <c r="B282">
        <f t="shared" si="14"/>
        <v>232</v>
      </c>
      <c r="C282" s="56">
        <f t="shared" si="13"/>
        <v>129.5972116177053</v>
      </c>
      <c r="D282" s="51">
        <f t="shared" si="16"/>
        <v>73.25</v>
      </c>
      <c r="E282" s="36">
        <f t="shared" si="15"/>
        <v>128.31439997179064</v>
      </c>
      <c r="F282" s="57">
        <f>[1]!vspline(D282,$C$40:$F$44,4)</f>
        <v>-1.2828116459146812</v>
      </c>
    </row>
    <row r="283" spans="2:6" ht="12.75">
      <c r="B283">
        <f t="shared" si="14"/>
        <v>233</v>
      </c>
      <c r="C283" s="56">
        <f t="shared" si="13"/>
        <v>129.88652056468396</v>
      </c>
      <c r="D283" s="51">
        <f t="shared" si="16"/>
        <v>74</v>
      </c>
      <c r="E283" s="36">
        <f t="shared" si="15"/>
        <v>128.6011035926</v>
      </c>
      <c r="F283" s="57">
        <f>[1]!vspline(D283,$C$40:$F$44,4)</f>
        <v>-1.2854169720839739</v>
      </c>
    </row>
    <row r="284" spans="2:6" ht="12.75">
      <c r="B284">
        <f t="shared" si="14"/>
        <v>234</v>
      </c>
      <c r="C284" s="56">
        <f t="shared" si="13"/>
        <v>130.17591331151678</v>
      </c>
      <c r="D284" s="51">
        <f t="shared" si="16"/>
        <v>74.75</v>
      </c>
      <c r="E284" s="36">
        <f t="shared" si="15"/>
        <v>128.88774224899063</v>
      </c>
      <c r="F284" s="57">
        <f>[1]!vspline(D284,$C$40:$F$44,4)</f>
        <v>-1.2881710625261569</v>
      </c>
    </row>
    <row r="285" spans="2:6" ht="12.75">
      <c r="B285">
        <f t="shared" si="14"/>
        <v>235</v>
      </c>
      <c r="C285" s="56">
        <f t="shared" si="13"/>
        <v>130.46539451321658</v>
      </c>
      <c r="D285" s="51">
        <f t="shared" si="16"/>
        <v>75.5</v>
      </c>
      <c r="E285" s="36">
        <f t="shared" si="15"/>
        <v>129.1743159409625</v>
      </c>
      <c r="F285" s="57">
        <f>[1]!vspline(D285,$C$40:$F$44,4)</f>
        <v>-1.2910785722540932</v>
      </c>
    </row>
    <row r="286" spans="2:6" ht="12.75">
      <c r="B286">
        <f t="shared" si="14"/>
        <v>236</v>
      </c>
      <c r="C286" s="56">
        <f t="shared" si="13"/>
        <v>130.7549688247963</v>
      </c>
      <c r="D286" s="51">
        <f t="shared" si="16"/>
        <v>76.25</v>
      </c>
      <c r="E286" s="36">
        <f t="shared" si="15"/>
        <v>129.46082466851564</v>
      </c>
      <c r="F286" s="57">
        <f>[1]!vspline(D286,$C$40:$F$44,4)</f>
        <v>-1.2941441562806455</v>
      </c>
    </row>
    <row r="287" spans="2:6" ht="12.75">
      <c r="B287">
        <f t="shared" si="14"/>
        <v>237</v>
      </c>
      <c r="C287" s="56">
        <f t="shared" si="13"/>
        <v>131.04464090126868</v>
      </c>
      <c r="D287" s="51">
        <f t="shared" si="16"/>
        <v>77</v>
      </c>
      <c r="E287" s="36">
        <f t="shared" si="15"/>
        <v>129.74726843165</v>
      </c>
      <c r="F287" s="57">
        <f>[1]!vspline(D287,$C$40:$F$44,4)</f>
        <v>-1.2973724696186775</v>
      </c>
    </row>
    <row r="288" spans="2:6" ht="12.75">
      <c r="B288">
        <f t="shared" si="14"/>
        <v>238</v>
      </c>
      <c r="C288" s="56">
        <f t="shared" si="13"/>
        <v>131.3344153976467</v>
      </c>
      <c r="D288" s="51">
        <f t="shared" si="16"/>
        <v>77.75</v>
      </c>
      <c r="E288" s="36">
        <f t="shared" si="15"/>
        <v>130.03364723036563</v>
      </c>
      <c r="F288" s="57">
        <f>[1]!vspline(D288,$C$40:$F$44,4)</f>
        <v>-1.3007681672810516</v>
      </c>
    </row>
    <row r="289" spans="2:6" ht="12.75">
      <c r="B289">
        <f t="shared" si="14"/>
        <v>239</v>
      </c>
      <c r="C289" s="56">
        <f t="shared" si="13"/>
        <v>131.62429696894313</v>
      </c>
      <c r="D289" s="51">
        <f t="shared" si="16"/>
        <v>78.5</v>
      </c>
      <c r="E289" s="36">
        <f t="shared" si="15"/>
        <v>130.3199610646625</v>
      </c>
      <c r="F289" s="57">
        <f>[1]!vspline(D289,$C$40:$F$44,4)</f>
        <v>-1.3043359042806313</v>
      </c>
    </row>
    <row r="290" spans="2:6" ht="12.75">
      <c r="B290">
        <f t="shared" si="14"/>
        <v>240</v>
      </c>
      <c r="C290" s="56">
        <f t="shared" si="13"/>
        <v>131.9142902701709</v>
      </c>
      <c r="D290" s="51">
        <f t="shared" si="16"/>
        <v>79.25</v>
      </c>
      <c r="E290" s="36">
        <f t="shared" si="15"/>
        <v>130.60620993454063</v>
      </c>
      <c r="F290" s="57">
        <f>[1]!vspline(D290,$C$40:$F$44,4)</f>
        <v>-1.3080803356302795</v>
      </c>
    </row>
    <row r="291" spans="2:6" ht="12.75">
      <c r="B291">
        <f t="shared" si="14"/>
        <v>241</v>
      </c>
      <c r="C291" s="56">
        <f t="shared" si="13"/>
        <v>132.20439995634288</v>
      </c>
      <c r="D291" s="51">
        <f t="shared" si="16"/>
        <v>80</v>
      </c>
      <c r="E291" s="36">
        <f t="shared" si="15"/>
        <v>130.89239384</v>
      </c>
      <c r="F291" s="57">
        <f>[1]!vspline(D291,$C$40:$F$44,4)</f>
        <v>-1.3120061163428594</v>
      </c>
    </row>
    <row r="292" spans="2:6" ht="12.75">
      <c r="B292">
        <f t="shared" si="14"/>
        <v>242</v>
      </c>
      <c r="C292" s="56">
        <f t="shared" si="13"/>
        <v>132.49463068247186</v>
      </c>
      <c r="D292" s="51">
        <f t="shared" si="16"/>
        <v>80.75</v>
      </c>
      <c r="E292" s="36">
        <f t="shared" si="15"/>
        <v>131.17851278104064</v>
      </c>
      <c r="F292" s="57">
        <f>[1]!vspline(D292,$C$40:$F$44,4)</f>
        <v>-1.3161179014312339</v>
      </c>
    </row>
    <row r="293" spans="2:6" ht="12.75">
      <c r="B293">
        <f t="shared" si="14"/>
        <v>243</v>
      </c>
      <c r="C293" s="56">
        <f t="shared" si="13"/>
        <v>132.78498710357076</v>
      </c>
      <c r="D293" s="51">
        <f t="shared" si="16"/>
        <v>81.5</v>
      </c>
      <c r="E293" s="36">
        <f t="shared" si="15"/>
        <v>131.46456675766248</v>
      </c>
      <c r="F293" s="57">
        <f>[1]!vspline(D293,$C$40:$F$44,4)</f>
        <v>-1.320420345908266</v>
      </c>
    </row>
    <row r="294" spans="2:6" ht="12.75">
      <c r="B294">
        <f t="shared" si="14"/>
        <v>244</v>
      </c>
      <c r="C294" s="56">
        <f t="shared" si="13"/>
        <v>133.07547387465246</v>
      </c>
      <c r="D294" s="51">
        <f t="shared" si="16"/>
        <v>82.25</v>
      </c>
      <c r="E294" s="36">
        <f t="shared" si="15"/>
        <v>131.75055576986563</v>
      </c>
      <c r="F294" s="57">
        <f>[1]!vspline(D294,$C$40:$F$44,4)</f>
        <v>-1.3249181047868188</v>
      </c>
    </row>
    <row r="295" spans="2:6" ht="12.75">
      <c r="B295">
        <f t="shared" si="14"/>
        <v>245</v>
      </c>
      <c r="C295" s="56">
        <f t="shared" si="13"/>
        <v>133.36609565072976</v>
      </c>
      <c r="D295" s="51">
        <f t="shared" si="16"/>
        <v>83</v>
      </c>
      <c r="E295" s="36">
        <f t="shared" si="15"/>
        <v>132.03647981765002</v>
      </c>
      <c r="F295" s="57">
        <f>[1]!vspline(D295,$C$40:$F$44,4)</f>
        <v>-1.3296158330797556</v>
      </c>
    </row>
    <row r="296" spans="2:6" ht="12.75">
      <c r="B296">
        <f t="shared" si="14"/>
        <v>246</v>
      </c>
      <c r="C296" s="56">
        <f t="shared" si="13"/>
        <v>133.65685708681556</v>
      </c>
      <c r="D296" s="51">
        <f t="shared" si="16"/>
        <v>83.75</v>
      </c>
      <c r="E296" s="36">
        <f t="shared" si="15"/>
        <v>132.32233890101563</v>
      </c>
      <c r="F296" s="57">
        <f>[1]!vspline(D296,$C$40:$F$44,4)</f>
        <v>-1.334518185799939</v>
      </c>
    </row>
    <row r="297" spans="2:6" ht="12.75">
      <c r="B297">
        <f t="shared" si="14"/>
        <v>247</v>
      </c>
      <c r="C297" s="56">
        <f t="shared" si="13"/>
        <v>133.9477628379227</v>
      </c>
      <c r="D297" s="51">
        <f t="shared" si="16"/>
        <v>84.5</v>
      </c>
      <c r="E297" s="36">
        <f t="shared" si="15"/>
        <v>132.60813301996248</v>
      </c>
      <c r="F297" s="57">
        <f>[1]!vspline(D297,$C$40:$F$44,4)</f>
        <v>-1.3396298179602326</v>
      </c>
    </row>
    <row r="298" spans="2:6" ht="12.75">
      <c r="B298">
        <f t="shared" si="14"/>
        <v>248</v>
      </c>
      <c r="C298" s="56">
        <f t="shared" si="13"/>
        <v>134.23881755906413</v>
      </c>
      <c r="D298" s="51">
        <f t="shared" si="16"/>
        <v>85.25</v>
      </c>
      <c r="E298" s="36">
        <f t="shared" si="15"/>
        <v>132.89386217449064</v>
      </c>
      <c r="F298" s="57">
        <f>[1]!vspline(D298,$C$40:$F$44,4)</f>
        <v>-1.3449553845734992</v>
      </c>
    </row>
    <row r="299" spans="2:6" ht="12.75">
      <c r="B299">
        <f t="shared" si="14"/>
        <v>249</v>
      </c>
      <c r="C299" s="56">
        <f t="shared" si="13"/>
        <v>134.53002590525261</v>
      </c>
      <c r="D299" s="51">
        <f t="shared" si="16"/>
        <v>86</v>
      </c>
      <c r="E299" s="36">
        <f t="shared" si="15"/>
        <v>133.1795263646</v>
      </c>
      <c r="F299" s="57">
        <f>[1]!vspline(D299,$C$40:$F$44,4)</f>
        <v>-1.3504995406526017</v>
      </c>
    </row>
    <row r="300" spans="2:6" ht="12.75">
      <c r="B300">
        <f t="shared" si="14"/>
        <v>250</v>
      </c>
      <c r="C300" s="56">
        <f t="shared" si="13"/>
        <v>134.82139253150103</v>
      </c>
      <c r="D300" s="51">
        <f t="shared" si="16"/>
        <v>86.75</v>
      </c>
      <c r="E300" s="36">
        <f t="shared" si="15"/>
        <v>133.46512559029063</v>
      </c>
      <c r="F300" s="57">
        <f>[1]!vspline(D300,$C$40:$F$44,4)</f>
        <v>-1.3562669412104034</v>
      </c>
    </row>
    <row r="301" spans="2:6" ht="12.75">
      <c r="B301">
        <f t="shared" si="14"/>
        <v>251</v>
      </c>
      <c r="C301" s="56">
        <f t="shared" si="13"/>
        <v>135.11292209282226</v>
      </c>
      <c r="D301" s="51">
        <f t="shared" si="16"/>
        <v>87.5</v>
      </c>
      <c r="E301" s="36">
        <f t="shared" si="15"/>
        <v>133.7506598515625</v>
      </c>
      <c r="F301" s="57">
        <f>[1]!vspline(D301,$C$40:$F$44,4)</f>
        <v>-1.3622622412597674</v>
      </c>
    </row>
    <row r="302" spans="2:6" ht="12.75">
      <c r="B302">
        <f t="shared" si="14"/>
        <v>252</v>
      </c>
      <c r="C302" s="56">
        <f t="shared" si="13"/>
        <v>135.4046192442292</v>
      </c>
      <c r="D302" s="51">
        <f t="shared" si="16"/>
        <v>88.25</v>
      </c>
      <c r="E302" s="36">
        <f t="shared" si="15"/>
        <v>134.03612914841563</v>
      </c>
      <c r="F302" s="57">
        <f>[1]!vspline(D302,$C$40:$F$44,4)</f>
        <v>-1.3684900958135564</v>
      </c>
    </row>
    <row r="303" spans="2:6" ht="12.75">
      <c r="B303">
        <f t="shared" si="14"/>
        <v>253</v>
      </c>
      <c r="C303" s="56">
        <f t="shared" si="13"/>
        <v>135.69648864073463</v>
      </c>
      <c r="D303" s="51">
        <f t="shared" si="16"/>
        <v>89</v>
      </c>
      <c r="E303" s="36">
        <f t="shared" si="15"/>
        <v>134.32153348085</v>
      </c>
      <c r="F303" s="57">
        <f>[1]!vspline(D303,$C$40:$F$44,4)</f>
        <v>-1.3749551598846337</v>
      </c>
    </row>
    <row r="304" spans="2:6" ht="12.75">
      <c r="B304">
        <f t="shared" si="14"/>
        <v>254</v>
      </c>
      <c r="C304" s="56">
        <f t="shared" si="13"/>
        <v>135.9885349373515</v>
      </c>
      <c r="D304" s="51">
        <f t="shared" si="16"/>
        <v>89.75</v>
      </c>
      <c r="E304" s="36">
        <f t="shared" si="15"/>
        <v>134.60687284886563</v>
      </c>
      <c r="F304" s="57">
        <f>[1]!vspline(D304,$C$40:$F$44,4)</f>
        <v>-1.3816620884858624</v>
      </c>
    </row>
    <row r="305" spans="2:6" ht="12.75">
      <c r="B305">
        <f t="shared" si="14"/>
        <v>255</v>
      </c>
      <c r="C305" s="56">
        <f t="shared" si="13"/>
        <v>136.28076278909265</v>
      </c>
      <c r="D305" s="51">
        <f t="shared" si="16"/>
        <v>90.5</v>
      </c>
      <c r="E305" s="36">
        <f t="shared" si="15"/>
        <v>134.89214725246254</v>
      </c>
      <c r="F305" s="57">
        <f>[1]!vspline(D305,$C$40:$F$44,4)</f>
        <v>-1.3886155366301054</v>
      </c>
    </row>
    <row r="306" spans="2:6" ht="12.75">
      <c r="B306">
        <f t="shared" si="14"/>
        <v>256</v>
      </c>
      <c r="C306" s="56">
        <f t="shared" si="13"/>
        <v>136.57317685097084</v>
      </c>
      <c r="D306" s="51">
        <f t="shared" si="16"/>
        <v>91.25</v>
      </c>
      <c r="E306" s="36">
        <f t="shared" si="15"/>
        <v>135.17735669164063</v>
      </c>
      <c r="F306" s="57">
        <f>[1]!vspline(D306,$C$40:$F$44,4)</f>
        <v>-1.395820159330226</v>
      </c>
    </row>
    <row r="307" spans="2:6" ht="12.75">
      <c r="B307">
        <f t="shared" si="14"/>
        <v>257</v>
      </c>
      <c r="C307" s="56">
        <f aca="true" t="shared" si="17" ref="C307:C370">E307-F307</f>
        <v>136.86578177799908</v>
      </c>
      <c r="D307" s="51">
        <f t="shared" si="16"/>
        <v>92</v>
      </c>
      <c r="E307" s="36">
        <f t="shared" si="15"/>
        <v>135.4625011664</v>
      </c>
      <c r="F307" s="57">
        <f>[1]!vspline(D307,$C$40:$F$44,4)</f>
        <v>-1.403280611599087</v>
      </c>
    </row>
    <row r="308" spans="2:6" ht="12.75">
      <c r="B308">
        <f t="shared" si="14"/>
        <v>258</v>
      </c>
      <c r="C308" s="56">
        <f t="shared" si="17"/>
        <v>137.15858222519017</v>
      </c>
      <c r="D308" s="51">
        <f t="shared" si="16"/>
        <v>92.75</v>
      </c>
      <c r="E308" s="36">
        <f t="shared" si="15"/>
        <v>135.74758067674063</v>
      </c>
      <c r="F308" s="57">
        <f>[1]!vspline(D308,$C$40:$F$44,4)</f>
        <v>-1.4110015484495515</v>
      </c>
    </row>
    <row r="309" spans="2:6" ht="12.75">
      <c r="B309">
        <f aca="true" t="shared" si="18" ref="B309:B372">B308+1</f>
        <v>259</v>
      </c>
      <c r="C309" s="56">
        <f t="shared" si="17"/>
        <v>137.45158284755698</v>
      </c>
      <c r="D309" s="51">
        <f t="shared" si="16"/>
        <v>93.5</v>
      </c>
      <c r="E309" s="36">
        <f t="shared" si="15"/>
        <v>136.0325952226625</v>
      </c>
      <c r="F309" s="57">
        <f>[1]!vspline(D309,$C$40:$F$44,4)</f>
        <v>-1.4189876248944828</v>
      </c>
    </row>
    <row r="310" spans="2:6" ht="12.75">
      <c r="B310">
        <f t="shared" si="18"/>
        <v>260</v>
      </c>
      <c r="C310" s="56">
        <f t="shared" si="17"/>
        <v>137.7447883001124</v>
      </c>
      <c r="D310" s="51">
        <f t="shared" si="16"/>
        <v>94.25</v>
      </c>
      <c r="E310" s="36">
        <f aca="true" t="shared" si="19" ref="E310:E373">IF(D310&gt;=0,$D$28*(1+$D$32*D310+$D$33*D310^2-100*$D$35*D310^3+$D$35*D310^4),$D$28*(1+$D$32*D310+$D$33*D310^2-100*$D$34*D310^3+$D$34*D310^4))</f>
        <v>136.31754480416564</v>
      </c>
      <c r="F310" s="57">
        <f>[1]!vspline(D310,$C$40:$F$44,4)</f>
        <v>-1.4272434959467437</v>
      </c>
    </row>
    <row r="311" spans="2:6" ht="12.75">
      <c r="B311">
        <f t="shared" si="18"/>
        <v>261</v>
      </c>
      <c r="C311" s="56">
        <f t="shared" si="17"/>
        <v>138.0382032378692</v>
      </c>
      <c r="D311" s="51">
        <f t="shared" si="16"/>
        <v>95</v>
      </c>
      <c r="E311" s="36">
        <f t="shared" si="19"/>
        <v>136.60242942125</v>
      </c>
      <c r="F311" s="57">
        <f>[1]!vspline(D311,$C$40:$F$44,4)</f>
        <v>-1.4357738166191973</v>
      </c>
    </row>
    <row r="312" spans="2:6" ht="12.75">
      <c r="B312">
        <f t="shared" si="18"/>
        <v>262</v>
      </c>
      <c r="C312" s="56">
        <f t="shared" si="17"/>
        <v>138.33183231584033</v>
      </c>
      <c r="D312" s="51">
        <f t="shared" si="16"/>
        <v>95.75</v>
      </c>
      <c r="E312" s="36">
        <f t="shared" si="19"/>
        <v>136.88724907391563</v>
      </c>
      <c r="F312" s="57">
        <f>[1]!vspline(D312,$C$40:$F$44,4)</f>
        <v>-1.4445832419247067</v>
      </c>
    </row>
    <row r="313" spans="2:6" ht="12.75">
      <c r="B313">
        <f t="shared" si="18"/>
        <v>263</v>
      </c>
      <c r="C313" s="56">
        <f t="shared" si="17"/>
        <v>138.62568018903863</v>
      </c>
      <c r="D313" s="51">
        <f t="shared" si="16"/>
        <v>96.5</v>
      </c>
      <c r="E313" s="36">
        <f t="shared" si="19"/>
        <v>137.1720037621625</v>
      </c>
      <c r="F313" s="57">
        <f>[1]!vspline(D313,$C$40:$F$44,4)</f>
        <v>-1.453676426876135</v>
      </c>
    </row>
    <row r="314" spans="2:6" ht="12.75">
      <c r="B314">
        <f t="shared" si="18"/>
        <v>264</v>
      </c>
      <c r="C314" s="56">
        <f t="shared" si="17"/>
        <v>138.91975151247695</v>
      </c>
      <c r="D314" s="51">
        <f t="shared" si="16"/>
        <v>97.25</v>
      </c>
      <c r="E314" s="36">
        <f t="shared" si="19"/>
        <v>137.4566934859906</v>
      </c>
      <c r="F314" s="57">
        <f>[1]!vspline(D314,$C$40:$F$44,4)</f>
        <v>-1.4630580264863453</v>
      </c>
    </row>
    <row r="315" spans="2:6" ht="12.75">
      <c r="B315">
        <f t="shared" si="18"/>
        <v>265</v>
      </c>
      <c r="C315" s="56">
        <f t="shared" si="17"/>
        <v>139.21405094116818</v>
      </c>
      <c r="D315" s="51">
        <f t="shared" si="16"/>
        <v>98</v>
      </c>
      <c r="E315" s="36">
        <f t="shared" si="19"/>
        <v>137.74131824539998</v>
      </c>
      <c r="F315" s="57">
        <f>[1]!vspline(D315,$C$40:$F$44,4)</f>
        <v>-1.4727326957682005</v>
      </c>
    </row>
    <row r="316" spans="2:6" ht="12.75">
      <c r="B316">
        <f t="shared" si="18"/>
        <v>266</v>
      </c>
      <c r="C316" s="56">
        <f t="shared" si="17"/>
        <v>139.5085831301252</v>
      </c>
      <c r="D316" s="51">
        <f t="shared" si="16"/>
        <v>98.75</v>
      </c>
      <c r="E316" s="36">
        <f t="shared" si="19"/>
        <v>138.02587804039064</v>
      </c>
      <c r="F316" s="57">
        <f>[1]!vspline(D316,$C$40:$F$44,4)</f>
        <v>-1.4827050897345637</v>
      </c>
    </row>
    <row r="317" spans="2:6" ht="12.75">
      <c r="B317">
        <f t="shared" si="18"/>
        <v>267</v>
      </c>
      <c r="C317" s="56">
        <f t="shared" si="17"/>
        <v>139.8033527343608</v>
      </c>
      <c r="D317" s="51">
        <f aca="true" t="shared" si="20" ref="D317:D380">IF(D316+$D$46&gt;$C$44,D316,D316+$D$46)</f>
        <v>99.5</v>
      </c>
      <c r="E317" s="36">
        <f t="shared" si="19"/>
        <v>138.3103728709625</v>
      </c>
      <c r="F317" s="57">
        <f>[1]!vspline(D317,$C$40:$F$44,4)</f>
        <v>-1.492979863398298</v>
      </c>
    </row>
    <row r="318" spans="2:6" ht="12.75">
      <c r="B318">
        <f t="shared" si="18"/>
        <v>268</v>
      </c>
      <c r="C318" s="56">
        <f t="shared" si="17"/>
        <v>140.0983643532805</v>
      </c>
      <c r="D318" s="51">
        <f t="shared" si="20"/>
        <v>100.25</v>
      </c>
      <c r="E318" s="36">
        <f t="shared" si="19"/>
        <v>138.59480273711563</v>
      </c>
      <c r="F318" s="57">
        <f>[1]!vspline(D318,$C$40:$F$44,4)</f>
        <v>-1.503561616164847</v>
      </c>
    </row>
    <row r="319" spans="2:6" ht="12.75">
      <c r="B319">
        <f t="shared" si="18"/>
        <v>269</v>
      </c>
      <c r="C319" s="56">
        <f t="shared" si="17"/>
        <v>140.39361924984453</v>
      </c>
      <c r="D319" s="51">
        <f t="shared" si="20"/>
        <v>101</v>
      </c>
      <c r="E319" s="36">
        <f t="shared" si="19"/>
        <v>138.87916763885002</v>
      </c>
      <c r="F319" s="57">
        <f>[1]!vspline(D319,$C$40:$F$44,4)</f>
        <v>-1.5144516109944999</v>
      </c>
    </row>
    <row r="320" spans="2:6" ht="12.75">
      <c r="B320">
        <f t="shared" si="18"/>
        <v>270</v>
      </c>
      <c r="C320" s="56">
        <f t="shared" si="17"/>
        <v>140.6891135155232</v>
      </c>
      <c r="D320" s="51">
        <f t="shared" si="20"/>
        <v>101.75</v>
      </c>
      <c r="E320" s="36">
        <f t="shared" si="19"/>
        <v>139.16346757616563</v>
      </c>
      <c r="F320" s="57">
        <f>[1]!vspline(D320,$C$40:$F$44,4)</f>
        <v>-1.5256459393575543</v>
      </c>
    </row>
    <row r="321" spans="2:6" ht="12.75">
      <c r="B321">
        <f t="shared" si="18"/>
        <v>271</v>
      </c>
      <c r="C321" s="56">
        <f t="shared" si="17"/>
        <v>140.98484279692747</v>
      </c>
      <c r="D321" s="51">
        <f t="shared" si="20"/>
        <v>102.5</v>
      </c>
      <c r="E321" s="36">
        <f t="shared" si="19"/>
        <v>139.4477025490625</v>
      </c>
      <c r="F321" s="57">
        <f>[1]!vspline(D321,$C$40:$F$44,4)</f>
        <v>-1.537140247864955</v>
      </c>
    </row>
    <row r="322" spans="2:6" ht="12.75">
      <c r="B322">
        <f t="shared" si="18"/>
        <v>272</v>
      </c>
      <c r="C322" s="56">
        <f t="shared" si="17"/>
        <v>141.28080274066826</v>
      </c>
      <c r="D322" s="51">
        <f t="shared" si="20"/>
        <v>103.25</v>
      </c>
      <c r="E322" s="36">
        <f t="shared" si="19"/>
        <v>139.7318725575406</v>
      </c>
      <c r="F322" s="57">
        <f>[1]!vspline(D322,$C$40:$F$44,4)</f>
        <v>-1.5489301831276456</v>
      </c>
    </row>
    <row r="323" spans="2:6" ht="12.75">
      <c r="B323">
        <f t="shared" si="18"/>
        <v>273</v>
      </c>
      <c r="C323" s="56">
        <f t="shared" si="17"/>
        <v>141.5769889933566</v>
      </c>
      <c r="D323" s="51">
        <f t="shared" si="20"/>
        <v>104</v>
      </c>
      <c r="E323" s="36">
        <f t="shared" si="19"/>
        <v>140.0159776016</v>
      </c>
      <c r="F323" s="57">
        <f>[1]!vspline(D323,$C$40:$F$44,4)</f>
        <v>-1.5610113917565707</v>
      </c>
    </row>
    <row r="324" spans="2:6" ht="12.75">
      <c r="B324">
        <f t="shared" si="18"/>
        <v>274</v>
      </c>
      <c r="C324" s="56">
        <f t="shared" si="17"/>
        <v>141.8733972016033</v>
      </c>
      <c r="D324" s="51">
        <f t="shared" si="20"/>
        <v>104.75</v>
      </c>
      <c r="E324" s="36">
        <f t="shared" si="19"/>
        <v>140.30001768124063</v>
      </c>
      <c r="F324" s="57">
        <f>[1]!vspline(D324,$C$40:$F$44,4)</f>
        <v>-1.5733795203626744</v>
      </c>
    </row>
    <row r="325" spans="2:6" ht="12.75">
      <c r="B325">
        <f t="shared" si="18"/>
        <v>275</v>
      </c>
      <c r="C325" s="56">
        <f t="shared" si="17"/>
        <v>142.17002301201939</v>
      </c>
      <c r="D325" s="51">
        <f t="shared" si="20"/>
        <v>105.5</v>
      </c>
      <c r="E325" s="36">
        <f t="shared" si="19"/>
        <v>140.5839927964625</v>
      </c>
      <c r="F325" s="57">
        <f>[1]!vspline(D325,$C$40:$F$44,4)</f>
        <v>-1.5860302155569008</v>
      </c>
    </row>
    <row r="326" spans="2:6" ht="12.75">
      <c r="B326">
        <f t="shared" si="18"/>
        <v>276</v>
      </c>
      <c r="C326" s="56">
        <f t="shared" si="17"/>
        <v>142.46686207121581</v>
      </c>
      <c r="D326" s="51">
        <f t="shared" si="20"/>
        <v>106.25</v>
      </c>
      <c r="E326" s="36">
        <f t="shared" si="19"/>
        <v>140.86790294726563</v>
      </c>
      <c r="F326" s="57">
        <f>[1]!vspline(D326,$C$40:$F$44,4)</f>
        <v>-1.5989591239501941</v>
      </c>
    </row>
    <row r="327" spans="2:6" ht="12.75">
      <c r="B327">
        <f t="shared" si="18"/>
        <v>277</v>
      </c>
      <c r="C327" s="56">
        <f t="shared" si="17"/>
        <v>142.7639100258035</v>
      </c>
      <c r="D327" s="51">
        <f t="shared" si="20"/>
        <v>107</v>
      </c>
      <c r="E327" s="36">
        <f t="shared" si="19"/>
        <v>141.15174813365002</v>
      </c>
      <c r="F327" s="57">
        <f>[1]!vspline(D327,$C$40:$F$44,4)</f>
        <v>-1.6121618921534988</v>
      </c>
    </row>
    <row r="328" spans="2:6" ht="12.75">
      <c r="B328">
        <f t="shared" si="18"/>
        <v>278</v>
      </c>
      <c r="C328" s="56">
        <f t="shared" si="17"/>
        <v>143.0611625223934</v>
      </c>
      <c r="D328" s="51">
        <f t="shared" si="20"/>
        <v>107.75</v>
      </c>
      <c r="E328" s="36">
        <f t="shared" si="19"/>
        <v>141.43552835561565</v>
      </c>
      <c r="F328" s="57">
        <f>[1]!vspline(D328,$C$40:$F$44,4)</f>
        <v>-1.6256341667777587</v>
      </c>
    </row>
    <row r="329" spans="2:6" ht="12.75">
      <c r="B329">
        <f t="shared" si="18"/>
        <v>279</v>
      </c>
      <c r="C329" s="56">
        <f t="shared" si="17"/>
        <v>143.35861520759644</v>
      </c>
      <c r="D329" s="51">
        <f t="shared" si="20"/>
        <v>108.5</v>
      </c>
      <c r="E329" s="36">
        <f t="shared" si="19"/>
        <v>141.71924361316252</v>
      </c>
      <c r="F329" s="57">
        <f>[1]!vspline(D329,$C$40:$F$44,4)</f>
        <v>-1.6393715944339182</v>
      </c>
    </row>
    <row r="330" spans="2:6" ht="12.75">
      <c r="B330">
        <f t="shared" si="18"/>
        <v>280</v>
      </c>
      <c r="C330" s="56">
        <f t="shared" si="17"/>
        <v>143.65626372802353</v>
      </c>
      <c r="D330" s="51">
        <f t="shared" si="20"/>
        <v>109.25</v>
      </c>
      <c r="E330" s="36">
        <f t="shared" si="19"/>
        <v>142.0028939062906</v>
      </c>
      <c r="F330" s="57">
        <f>[1]!vspline(D330,$C$40:$F$44,4)</f>
        <v>-1.6533698217329214</v>
      </c>
    </row>
    <row r="331" spans="2:6" ht="12.75">
      <c r="B331">
        <f t="shared" si="18"/>
        <v>281</v>
      </c>
      <c r="C331" s="56">
        <f t="shared" si="17"/>
        <v>143.9541037302857</v>
      </c>
      <c r="D331" s="51">
        <f t="shared" si="20"/>
        <v>110</v>
      </c>
      <c r="E331" s="36">
        <f t="shared" si="19"/>
        <v>142.286479235</v>
      </c>
      <c r="F331" s="57">
        <f>[1]!vspline(D331,$C$40:$F$44,4)</f>
        <v>-1.6676244952857124</v>
      </c>
    </row>
    <row r="332" spans="2:6" ht="12.75">
      <c r="B332">
        <f t="shared" si="18"/>
        <v>282</v>
      </c>
      <c r="C332" s="56">
        <f t="shared" si="17"/>
        <v>144.25213086099384</v>
      </c>
      <c r="D332" s="51">
        <f t="shared" si="20"/>
        <v>110.75</v>
      </c>
      <c r="E332" s="36">
        <f t="shared" si="19"/>
        <v>142.5699995992906</v>
      </c>
      <c r="F332" s="57">
        <f>[1]!vspline(D332,$C$40:$F$44,4)</f>
        <v>-1.6821312617032358</v>
      </c>
    </row>
    <row r="333" spans="2:6" ht="12.75">
      <c r="B333">
        <f t="shared" si="18"/>
        <v>283</v>
      </c>
      <c r="C333" s="56">
        <f t="shared" si="17"/>
        <v>144.55034076675895</v>
      </c>
      <c r="D333" s="51">
        <f t="shared" si="20"/>
        <v>111.5</v>
      </c>
      <c r="E333" s="36">
        <f t="shared" si="19"/>
        <v>142.85345499916252</v>
      </c>
      <c r="F333" s="57">
        <f>[1]!vspline(D333,$C$40:$F$44,4)</f>
        <v>-1.6968857675964355</v>
      </c>
    </row>
    <row r="334" spans="2:6" ht="12.75">
      <c r="B334">
        <f t="shared" si="18"/>
        <v>284</v>
      </c>
      <c r="C334" s="56">
        <f t="shared" si="17"/>
        <v>144.8487290941919</v>
      </c>
      <c r="D334" s="51">
        <f t="shared" si="20"/>
        <v>112.25</v>
      </c>
      <c r="E334" s="36">
        <f t="shared" si="19"/>
        <v>143.13684543461565</v>
      </c>
      <c r="F334" s="57">
        <f>[1]!vspline(D334,$C$40:$F$44,4)</f>
        <v>-1.7118836595762557</v>
      </c>
    </row>
    <row r="335" spans="2:6" ht="12.75">
      <c r="B335">
        <f t="shared" si="18"/>
        <v>285</v>
      </c>
      <c r="C335" s="56">
        <f t="shared" si="17"/>
        <v>145.14729148990364</v>
      </c>
      <c r="D335" s="51">
        <f t="shared" si="20"/>
        <v>113</v>
      </c>
      <c r="E335" s="36">
        <f t="shared" si="19"/>
        <v>143.42017090565</v>
      </c>
      <c r="F335" s="57">
        <f>[1]!vspline(D335,$C$40:$F$44,4)</f>
        <v>-1.7271205842536406</v>
      </c>
    </row>
    <row r="336" spans="2:6" ht="12.75">
      <c r="B336">
        <f t="shared" si="18"/>
        <v>286</v>
      </c>
      <c r="C336" s="56">
        <f t="shared" si="17"/>
        <v>145.44602360050516</v>
      </c>
      <c r="D336" s="51">
        <f t="shared" si="20"/>
        <v>113.75</v>
      </c>
      <c r="E336" s="36">
        <f t="shared" si="19"/>
        <v>143.70343141226562</v>
      </c>
      <c r="F336" s="57">
        <f>[1]!vspline(D336,$C$40:$F$44,4)</f>
        <v>-1.7425921882395343</v>
      </c>
    </row>
    <row r="337" spans="2:6" ht="12.75">
      <c r="B337">
        <f t="shared" si="18"/>
        <v>287</v>
      </c>
      <c r="C337" s="56">
        <f t="shared" si="17"/>
        <v>145.74492107260735</v>
      </c>
      <c r="D337" s="51">
        <f t="shared" si="20"/>
        <v>114.5</v>
      </c>
      <c r="E337" s="36">
        <f t="shared" si="19"/>
        <v>143.98662695446248</v>
      </c>
      <c r="F337" s="57">
        <f>[1]!vspline(D337,$C$40:$F$44,4)</f>
        <v>-1.7582941181448812</v>
      </c>
    </row>
    <row r="338" spans="2:6" ht="12.75">
      <c r="B338">
        <f t="shared" si="18"/>
        <v>288</v>
      </c>
      <c r="C338" s="56">
        <f t="shared" si="17"/>
        <v>146.04397955282124</v>
      </c>
      <c r="D338" s="51">
        <f t="shared" si="20"/>
        <v>115.25</v>
      </c>
      <c r="E338" s="36">
        <f t="shared" si="19"/>
        <v>144.26975753224062</v>
      </c>
      <c r="F338" s="57">
        <f>[1]!vspline(D338,$C$40:$F$44,4)</f>
        <v>-1.7742220205806256</v>
      </c>
    </row>
    <row r="339" spans="2:6" ht="12.75">
      <c r="B339">
        <f t="shared" si="18"/>
        <v>289</v>
      </c>
      <c r="C339" s="56">
        <f t="shared" si="17"/>
        <v>146.34319468775772</v>
      </c>
      <c r="D339" s="51">
        <f t="shared" si="20"/>
        <v>116</v>
      </c>
      <c r="E339" s="36">
        <f t="shared" si="19"/>
        <v>144.5528231456</v>
      </c>
      <c r="F339" s="57">
        <f>[1]!vspline(D339,$C$40:$F$44,4)</f>
        <v>-1.7903715421577113</v>
      </c>
    </row>
    <row r="340" spans="2:6" ht="12.75">
      <c r="B340">
        <f t="shared" si="18"/>
        <v>290</v>
      </c>
      <c r="C340" s="56">
        <f t="shared" si="17"/>
        <v>146.6425621240277</v>
      </c>
      <c r="D340" s="51">
        <f t="shared" si="20"/>
        <v>116.75</v>
      </c>
      <c r="E340" s="36">
        <f t="shared" si="19"/>
        <v>144.83582379454063</v>
      </c>
      <c r="F340" s="57">
        <f>[1]!vspline(D340,$C$40:$F$44,4)</f>
        <v>-1.806738329487083</v>
      </c>
    </row>
    <row r="341" spans="2:6" ht="12.75">
      <c r="B341">
        <f t="shared" si="18"/>
        <v>291</v>
      </c>
      <c r="C341" s="56">
        <f t="shared" si="17"/>
        <v>146.9420775082422</v>
      </c>
      <c r="D341" s="51">
        <f t="shared" si="20"/>
        <v>117.5</v>
      </c>
      <c r="E341" s="36">
        <f t="shared" si="19"/>
        <v>145.1187594790625</v>
      </c>
      <c r="F341" s="57">
        <f>[1]!vspline(D341,$C$40:$F$44,4)</f>
        <v>-1.8233180291796842</v>
      </c>
    </row>
    <row r="342" spans="2:6" ht="12.75">
      <c r="B342">
        <f t="shared" si="18"/>
        <v>292</v>
      </c>
      <c r="C342" s="56">
        <f t="shared" si="17"/>
        <v>147.24173648701208</v>
      </c>
      <c r="D342" s="51">
        <f t="shared" si="20"/>
        <v>118.25</v>
      </c>
      <c r="E342" s="36">
        <f t="shared" si="19"/>
        <v>145.40163019916562</v>
      </c>
      <c r="F342" s="57">
        <f>[1]!vspline(D342,$C$40:$F$44,4)</f>
        <v>-1.8401062878464598</v>
      </c>
    </row>
    <row r="343" spans="2:6" ht="12.75">
      <c r="B343">
        <f t="shared" si="18"/>
        <v>293</v>
      </c>
      <c r="C343" s="56">
        <f t="shared" si="17"/>
        <v>147.54153470694834</v>
      </c>
      <c r="D343" s="51">
        <f t="shared" si="20"/>
        <v>119</v>
      </c>
      <c r="E343" s="36">
        <f t="shared" si="19"/>
        <v>145.68443595485</v>
      </c>
      <c r="F343" s="57">
        <f>[1]!vspline(D343,$C$40:$F$44,4)</f>
        <v>-1.8570987520983535</v>
      </c>
    </row>
    <row r="344" spans="2:6" ht="12.75">
      <c r="B344">
        <f t="shared" si="18"/>
        <v>294</v>
      </c>
      <c r="C344" s="56">
        <f t="shared" si="17"/>
        <v>147.84146781466194</v>
      </c>
      <c r="D344" s="51">
        <f t="shared" si="20"/>
        <v>119.75</v>
      </c>
      <c r="E344" s="36">
        <f t="shared" si="19"/>
        <v>145.96717674611563</v>
      </c>
      <c r="F344" s="57">
        <f>[1]!vspline(D344,$C$40:$F$44,4)</f>
        <v>-1.87429106854631</v>
      </c>
    </row>
    <row r="345" spans="2:6" ht="12.75">
      <c r="B345">
        <f t="shared" si="18"/>
        <v>295</v>
      </c>
      <c r="C345" s="56">
        <f t="shared" si="17"/>
        <v>148.14153145676377</v>
      </c>
      <c r="D345" s="51">
        <f t="shared" si="20"/>
        <v>120.5</v>
      </c>
      <c r="E345" s="36">
        <f t="shared" si="19"/>
        <v>146.2498525729625</v>
      </c>
      <c r="F345" s="57">
        <f>[1]!vspline(D345,$C$40:$F$44,4)</f>
        <v>-1.8916788838012728</v>
      </c>
    </row>
    <row r="346" spans="2:6" ht="12.75">
      <c r="B346">
        <f t="shared" si="18"/>
        <v>296</v>
      </c>
      <c r="C346" s="56">
        <f t="shared" si="17"/>
        <v>148.4417212798648</v>
      </c>
      <c r="D346" s="51">
        <f t="shared" si="20"/>
        <v>121.25</v>
      </c>
      <c r="E346" s="36">
        <f t="shared" si="19"/>
        <v>146.5324634353906</v>
      </c>
      <c r="F346" s="57">
        <f>[1]!vspline(D346,$C$40:$F$44,4)</f>
        <v>-1.9092578444741868</v>
      </c>
    </row>
    <row r="347" spans="2:6" ht="12.75">
      <c r="B347">
        <f t="shared" si="18"/>
        <v>297</v>
      </c>
      <c r="C347" s="56">
        <f t="shared" si="17"/>
        <v>148.742032930576</v>
      </c>
      <c r="D347" s="51">
        <f t="shared" si="20"/>
        <v>122</v>
      </c>
      <c r="E347" s="36">
        <f t="shared" si="19"/>
        <v>146.81500933339998</v>
      </c>
      <c r="F347" s="57">
        <f>[1]!vspline(D347,$C$40:$F$44,4)</f>
        <v>-1.9270235971759957</v>
      </c>
    </row>
    <row r="348" spans="2:6" ht="12.75">
      <c r="B348">
        <f t="shared" si="18"/>
        <v>298</v>
      </c>
      <c r="C348" s="56">
        <f t="shared" si="17"/>
        <v>149.04246205550828</v>
      </c>
      <c r="D348" s="51">
        <f t="shared" si="20"/>
        <v>122.75</v>
      </c>
      <c r="E348" s="36">
        <f t="shared" si="19"/>
        <v>147.09749026699063</v>
      </c>
      <c r="F348" s="57">
        <f>[1]!vspline(D348,$C$40:$F$44,4)</f>
        <v>-1.944971788517644</v>
      </c>
    </row>
    <row r="349" spans="2:6" ht="12.75">
      <c r="B349">
        <f t="shared" si="18"/>
        <v>299</v>
      </c>
      <c r="C349" s="56">
        <f t="shared" si="17"/>
        <v>149.34300430127257</v>
      </c>
      <c r="D349" s="51">
        <f t="shared" si="20"/>
        <v>123.5</v>
      </c>
      <c r="E349" s="36">
        <f t="shared" si="19"/>
        <v>147.3799062361625</v>
      </c>
      <c r="F349" s="57">
        <f>[1]!vspline(D349,$C$40:$F$44,4)</f>
        <v>-1.9630980651100758</v>
      </c>
    </row>
    <row r="350" spans="2:6" ht="12.75">
      <c r="B350">
        <f t="shared" si="18"/>
        <v>300</v>
      </c>
      <c r="C350" s="56">
        <f t="shared" si="17"/>
        <v>149.64365531447987</v>
      </c>
      <c r="D350" s="51">
        <f t="shared" si="20"/>
        <v>124.25</v>
      </c>
      <c r="E350" s="36">
        <f t="shared" si="19"/>
        <v>147.66225724091564</v>
      </c>
      <c r="F350" s="57">
        <f>[1]!vspline(D350,$C$40:$F$44,4)</f>
        <v>-1.9813980735642354</v>
      </c>
    </row>
    <row r="351" spans="2:6" ht="12.75">
      <c r="B351">
        <f t="shared" si="18"/>
        <v>301</v>
      </c>
      <c r="C351" s="56">
        <f t="shared" si="17"/>
        <v>149.94441074174108</v>
      </c>
      <c r="D351" s="51">
        <f t="shared" si="20"/>
        <v>125</v>
      </c>
      <c r="E351" s="36">
        <f t="shared" si="19"/>
        <v>147.94454328125002</v>
      </c>
      <c r="F351" s="57">
        <f>[1]!vspline(D351,$C$40:$F$44,4)</f>
        <v>-1.9998674604910667</v>
      </c>
    </row>
    <row r="352" spans="2:6" ht="12.75">
      <c r="B352">
        <f t="shared" si="18"/>
        <v>302</v>
      </c>
      <c r="C352" s="56">
        <f t="shared" si="17"/>
        <v>150.24526622966712</v>
      </c>
      <c r="D352" s="51">
        <f t="shared" si="20"/>
        <v>125.75</v>
      </c>
      <c r="E352" s="36">
        <f t="shared" si="19"/>
        <v>148.22676435716562</v>
      </c>
      <c r="F352" s="57">
        <f>[1]!vspline(D352,$C$40:$F$44,4)</f>
        <v>-2.018501872501514</v>
      </c>
    </row>
    <row r="353" spans="2:6" ht="12.75">
      <c r="B353">
        <f t="shared" si="18"/>
        <v>303</v>
      </c>
      <c r="C353" s="56">
        <f t="shared" si="17"/>
        <v>150.546217424869</v>
      </c>
      <c r="D353" s="51">
        <f t="shared" si="20"/>
        <v>126.5</v>
      </c>
      <c r="E353" s="36">
        <f t="shared" si="19"/>
        <v>148.5089204686625</v>
      </c>
      <c r="F353" s="57">
        <f>[1]!vspline(D353,$C$40:$F$44,4)</f>
        <v>-2.0372969562065215</v>
      </c>
    </row>
    <row r="354" spans="2:6" ht="12.75">
      <c r="B354">
        <f t="shared" si="18"/>
        <v>304</v>
      </c>
      <c r="C354" s="56">
        <f t="shared" si="17"/>
        <v>150.84725997395765</v>
      </c>
      <c r="D354" s="51">
        <f t="shared" si="20"/>
        <v>127.25</v>
      </c>
      <c r="E354" s="36">
        <f t="shared" si="19"/>
        <v>148.79101161574062</v>
      </c>
      <c r="F354" s="57">
        <f>[1]!vspline(D354,$C$40:$F$44,4)</f>
        <v>-2.056248358217034</v>
      </c>
    </row>
    <row r="355" spans="2:6" ht="12.75">
      <c r="B355">
        <f t="shared" si="18"/>
        <v>305</v>
      </c>
      <c r="C355" s="56">
        <f t="shared" si="17"/>
        <v>151.148389523544</v>
      </c>
      <c r="D355" s="51">
        <f t="shared" si="20"/>
        <v>128</v>
      </c>
      <c r="E355" s="36">
        <f t="shared" si="19"/>
        <v>149.0730377984</v>
      </c>
      <c r="F355" s="57">
        <f>[1]!vspline(D355,$C$40:$F$44,4)</f>
        <v>-2.0753517251439946</v>
      </c>
    </row>
    <row r="356" spans="2:6" ht="12.75">
      <c r="B356">
        <f t="shared" si="18"/>
        <v>306</v>
      </c>
      <c r="C356" s="56">
        <f t="shared" si="17"/>
        <v>151.44960172023897</v>
      </c>
      <c r="D356" s="51">
        <f t="shared" si="20"/>
        <v>128.75</v>
      </c>
      <c r="E356" s="36">
        <f t="shared" si="19"/>
        <v>149.35499901664062</v>
      </c>
      <c r="F356" s="57">
        <f>[1]!vspline(D356,$C$40:$F$44,4)</f>
        <v>-2.094602703598348</v>
      </c>
    </row>
    <row r="357" spans="2:6" ht="12.75">
      <c r="B357">
        <f t="shared" si="18"/>
        <v>307</v>
      </c>
      <c r="C357" s="56">
        <f t="shared" si="17"/>
        <v>151.75089221065355</v>
      </c>
      <c r="D357" s="51">
        <f t="shared" si="20"/>
        <v>129.5</v>
      </c>
      <c r="E357" s="36">
        <f t="shared" si="19"/>
        <v>149.6368952704625</v>
      </c>
      <c r="F357" s="57">
        <f>[1]!vspline(D357,$C$40:$F$44,4)</f>
        <v>-2.113996940191039</v>
      </c>
    </row>
    <row r="358" spans="2:6" ht="12.75">
      <c r="B358">
        <f t="shared" si="18"/>
        <v>308</v>
      </c>
      <c r="C358" s="56">
        <f t="shared" si="17"/>
        <v>152.05225664139866</v>
      </c>
      <c r="D358" s="51">
        <f t="shared" si="20"/>
        <v>130.25</v>
      </c>
      <c r="E358" s="36">
        <f t="shared" si="19"/>
        <v>149.91872655986563</v>
      </c>
      <c r="F358" s="57">
        <f>[1]!vspline(D358,$C$40:$F$44,4)</f>
        <v>-2.133530081533011</v>
      </c>
    </row>
    <row r="359" spans="2:6" ht="12.75">
      <c r="B359">
        <f t="shared" si="18"/>
        <v>309</v>
      </c>
      <c r="C359" s="56">
        <f t="shared" si="17"/>
        <v>152.3536906590852</v>
      </c>
      <c r="D359" s="51">
        <f t="shared" si="20"/>
        <v>131</v>
      </c>
      <c r="E359" s="36">
        <f t="shared" si="19"/>
        <v>150.20049288485</v>
      </c>
      <c r="F359" s="57">
        <f>[1]!vspline(D359,$C$40:$F$44,4)</f>
        <v>-2.1531977742352084</v>
      </c>
    </row>
    <row r="360" spans="2:6" ht="12.75">
      <c r="B360">
        <f t="shared" si="18"/>
        <v>310</v>
      </c>
      <c r="C360" s="56">
        <f t="shared" si="17"/>
        <v>152.65518991032422</v>
      </c>
      <c r="D360" s="51">
        <f t="shared" si="20"/>
        <v>131.75</v>
      </c>
      <c r="E360" s="36">
        <f t="shared" si="19"/>
        <v>150.48219424541566</v>
      </c>
      <c r="F360" s="57">
        <f>[1]!vspline(D360,$C$40:$F$44,4)</f>
        <v>-2.1729956649085755</v>
      </c>
    </row>
    <row r="361" spans="2:6" ht="12.75">
      <c r="B361">
        <f t="shared" si="18"/>
        <v>311</v>
      </c>
      <c r="C361" s="56">
        <f t="shared" si="17"/>
        <v>152.95675004172654</v>
      </c>
      <c r="D361" s="51">
        <f t="shared" si="20"/>
        <v>132.5</v>
      </c>
      <c r="E361" s="36">
        <f t="shared" si="19"/>
        <v>150.7638306415625</v>
      </c>
      <c r="F361" s="57">
        <f>[1]!vspline(D361,$C$40:$F$44,4)</f>
        <v>-2.1929194001640564</v>
      </c>
    </row>
    <row r="362" spans="2:6" ht="12.75">
      <c r="B362">
        <f t="shared" si="18"/>
        <v>312</v>
      </c>
      <c r="C362" s="56">
        <f t="shared" si="17"/>
        <v>153.25836669990323</v>
      </c>
      <c r="D362" s="51">
        <f t="shared" si="20"/>
        <v>133.25</v>
      </c>
      <c r="E362" s="36">
        <f t="shared" si="19"/>
        <v>151.04540207329063</v>
      </c>
      <c r="F362" s="57">
        <f>[1]!vspline(D362,$C$40:$F$44,4)</f>
        <v>-2.212964626612595</v>
      </c>
    </row>
    <row r="363" spans="2:6" ht="12.75">
      <c r="B363">
        <f t="shared" si="18"/>
        <v>313</v>
      </c>
      <c r="C363" s="56">
        <f t="shared" si="17"/>
        <v>153.56003553146516</v>
      </c>
      <c r="D363" s="51">
        <f t="shared" si="20"/>
        <v>134</v>
      </c>
      <c r="E363" s="36">
        <f t="shared" si="19"/>
        <v>151.32690854060002</v>
      </c>
      <c r="F363" s="57">
        <f>[1]!vspline(D363,$C$40:$F$44,4)</f>
        <v>-2.2331269908651366</v>
      </c>
    </row>
    <row r="364" spans="2:6" ht="12.75">
      <c r="B364">
        <f t="shared" si="18"/>
        <v>314</v>
      </c>
      <c r="C364" s="56">
        <f t="shared" si="17"/>
        <v>153.86175218302324</v>
      </c>
      <c r="D364" s="51">
        <f t="shared" si="20"/>
        <v>134.75</v>
      </c>
      <c r="E364" s="36">
        <f t="shared" si="19"/>
        <v>151.60835004349062</v>
      </c>
      <c r="F364" s="57">
        <f>[1]!vspline(D364,$C$40:$F$44,4)</f>
        <v>-2.253402139532624</v>
      </c>
    </row>
    <row r="365" spans="2:6" ht="12.75">
      <c r="B365">
        <f t="shared" si="18"/>
        <v>315</v>
      </c>
      <c r="C365" s="56">
        <f t="shared" si="17"/>
        <v>154.16351230118852</v>
      </c>
      <c r="D365" s="51">
        <f t="shared" si="20"/>
        <v>135.5</v>
      </c>
      <c r="E365" s="36">
        <f t="shared" si="19"/>
        <v>151.88972658196252</v>
      </c>
      <c r="F365" s="57">
        <f>[1]!vspline(D365,$C$40:$F$44,4)</f>
        <v>-2.273785719226002</v>
      </c>
    </row>
    <row r="366" spans="2:6" ht="12.75">
      <c r="B366">
        <f t="shared" si="18"/>
        <v>316</v>
      </c>
      <c r="C366" s="56">
        <f t="shared" si="17"/>
        <v>154.46531153257183</v>
      </c>
      <c r="D366" s="51">
        <f t="shared" si="20"/>
        <v>136.25</v>
      </c>
      <c r="E366" s="36">
        <f t="shared" si="19"/>
        <v>152.1710381560156</v>
      </c>
      <c r="F366" s="57">
        <f>[1]!vspline(D366,$C$40:$F$44,4)</f>
        <v>-2.294273376556215</v>
      </c>
    </row>
    <row r="367" spans="2:6" ht="12.75">
      <c r="B367">
        <f t="shared" si="18"/>
        <v>317</v>
      </c>
      <c r="C367" s="56">
        <f t="shared" si="17"/>
        <v>154.76714552378425</v>
      </c>
      <c r="D367" s="51">
        <f t="shared" si="20"/>
        <v>137</v>
      </c>
      <c r="E367" s="36">
        <f t="shared" si="19"/>
        <v>152.45228476565003</v>
      </c>
      <c r="F367" s="57">
        <f>[1]!vspline(D367,$C$40:$F$44,4)</f>
        <v>-2.3148607581342073</v>
      </c>
    </row>
    <row r="368" spans="2:6" ht="12.75">
      <c r="B368">
        <f t="shared" si="18"/>
        <v>318</v>
      </c>
      <c r="C368" s="56">
        <f t="shared" si="17"/>
        <v>155.06900992143653</v>
      </c>
      <c r="D368" s="51">
        <f t="shared" si="20"/>
        <v>137.75</v>
      </c>
      <c r="E368" s="36">
        <f t="shared" si="19"/>
        <v>152.73346641086562</v>
      </c>
      <c r="F368" s="57">
        <f>[1]!vspline(D368,$C$40:$F$44,4)</f>
        <v>-2.335543510570923</v>
      </c>
    </row>
    <row r="369" spans="2:6" ht="12.75">
      <c r="B369">
        <f t="shared" si="18"/>
        <v>319</v>
      </c>
      <c r="C369" s="56">
        <f t="shared" si="17"/>
        <v>155.3709003721398</v>
      </c>
      <c r="D369" s="51">
        <f t="shared" si="20"/>
        <v>138.5</v>
      </c>
      <c r="E369" s="36">
        <f t="shared" si="19"/>
        <v>153.0145830916625</v>
      </c>
      <c r="F369" s="57">
        <f>[1]!vspline(D369,$C$40:$F$44,4)</f>
        <v>-2.356317280477305</v>
      </c>
    </row>
    <row r="370" spans="2:6" ht="12.75">
      <c r="B370">
        <f t="shared" si="18"/>
        <v>320</v>
      </c>
      <c r="C370" s="56">
        <f t="shared" si="17"/>
        <v>155.67281252250493</v>
      </c>
      <c r="D370" s="51">
        <f t="shared" si="20"/>
        <v>139.25</v>
      </c>
      <c r="E370" s="36">
        <f t="shared" si="19"/>
        <v>153.29563480804063</v>
      </c>
      <c r="F370" s="57">
        <f>[1]!vspline(D370,$C$40:$F$44,4)</f>
        <v>-2.3771777144643</v>
      </c>
    </row>
    <row r="371" spans="2:6" ht="12.75">
      <c r="B371">
        <f t="shared" si="18"/>
        <v>321</v>
      </c>
      <c r="C371" s="56">
        <f aca="true" t="shared" si="21" ref="C371:C434">E371-F371</f>
        <v>155.97474201914287</v>
      </c>
      <c r="D371" s="51">
        <f t="shared" si="20"/>
        <v>140</v>
      </c>
      <c r="E371" s="36">
        <f t="shared" si="19"/>
        <v>153.57662156</v>
      </c>
      <c r="F371" s="57">
        <f>[1]!vspline(D371,$C$40:$F$44,4)</f>
        <v>-2.39812045914285</v>
      </c>
    </row>
    <row r="372" spans="2:6" ht="12.75">
      <c r="B372">
        <f t="shared" si="18"/>
        <v>322</v>
      </c>
      <c r="C372" s="56">
        <f t="shared" si="21"/>
        <v>156.27668450866452</v>
      </c>
      <c r="D372" s="51">
        <f t="shared" si="20"/>
        <v>140.75</v>
      </c>
      <c r="E372" s="36">
        <f t="shared" si="19"/>
        <v>153.85754334754063</v>
      </c>
      <c r="F372" s="57">
        <f>[1]!vspline(D372,$C$40:$F$44,4)</f>
        <v>-2.4191411611238998</v>
      </c>
    </row>
    <row r="373" spans="2:6" ht="12.75">
      <c r="B373">
        <f aca="true" t="shared" si="22" ref="B373:B436">B372+1</f>
        <v>323</v>
      </c>
      <c r="C373" s="56">
        <f t="shared" si="21"/>
        <v>156.5786356376809</v>
      </c>
      <c r="D373" s="51">
        <f t="shared" si="20"/>
        <v>141.5</v>
      </c>
      <c r="E373" s="36">
        <f t="shared" si="19"/>
        <v>154.1384001706625</v>
      </c>
      <c r="F373" s="57">
        <f>[1]!vspline(D373,$C$40:$F$44,4)</f>
        <v>-2.440235467018394</v>
      </c>
    </row>
    <row r="374" spans="2:6" ht="12.75">
      <c r="B374">
        <f t="shared" si="22"/>
        <v>324</v>
      </c>
      <c r="C374" s="56">
        <f t="shared" si="21"/>
        <v>156.88059105280294</v>
      </c>
      <c r="D374" s="51">
        <f t="shared" si="20"/>
        <v>142.25</v>
      </c>
      <c r="E374" s="36">
        <f aca="true" t="shared" si="23" ref="E374:E437">IF(D374&gt;=0,$D$28*(1+$D$32*D374+$D$33*D374^2-100*$D$35*D374^3+$D$35*D374^4),$D$28*(1+$D$32*D374+$D$33*D374^2-100*$D$34*D374^3+$D$34*D374^4))</f>
        <v>154.41919202936566</v>
      </c>
      <c r="F374" s="57">
        <f>[1]!vspline(D374,$C$40:$F$44,4)</f>
        <v>-2.461399023437277</v>
      </c>
    </row>
    <row r="375" spans="2:6" ht="12.75">
      <c r="B375">
        <f t="shared" si="22"/>
        <v>325</v>
      </c>
      <c r="C375" s="56">
        <f t="shared" si="21"/>
        <v>157.1825464006415</v>
      </c>
      <c r="D375" s="51">
        <f t="shared" si="20"/>
        <v>143</v>
      </c>
      <c r="E375" s="36">
        <f t="shared" si="23"/>
        <v>154.69991892365002</v>
      </c>
      <c r="F375" s="57">
        <f>[1]!vspline(D375,$C$40:$F$44,4)</f>
        <v>-2.4826274769914924</v>
      </c>
    </row>
    <row r="376" spans="2:6" ht="12.75">
      <c r="B376">
        <f t="shared" si="22"/>
        <v>326</v>
      </c>
      <c r="C376" s="56">
        <f t="shared" si="21"/>
        <v>157.48449732780765</v>
      </c>
      <c r="D376" s="51">
        <f t="shared" si="20"/>
        <v>143.75</v>
      </c>
      <c r="E376" s="36">
        <f t="shared" si="23"/>
        <v>154.98058085351565</v>
      </c>
      <c r="F376" s="57">
        <f>[1]!vspline(D376,$C$40:$F$44,4)</f>
        <v>-2.503916474291984</v>
      </c>
    </row>
    <row r="377" spans="2:6" ht="12.75">
      <c r="B377">
        <f t="shared" si="22"/>
        <v>327</v>
      </c>
      <c r="C377" s="56">
        <f t="shared" si="21"/>
        <v>157.78643948091218</v>
      </c>
      <c r="D377" s="51">
        <f t="shared" si="20"/>
        <v>144.5</v>
      </c>
      <c r="E377" s="36">
        <f t="shared" si="23"/>
        <v>155.2611778189625</v>
      </c>
      <c r="F377" s="57">
        <f>[1]!vspline(D377,$C$40:$F$44,4)</f>
        <v>-2.5252616619496973</v>
      </c>
    </row>
    <row r="378" spans="2:6" ht="12.75">
      <c r="B378">
        <f t="shared" si="22"/>
        <v>328</v>
      </c>
      <c r="C378" s="56">
        <f t="shared" si="21"/>
        <v>158.08836850656618</v>
      </c>
      <c r="D378" s="51">
        <f t="shared" si="20"/>
        <v>145.25</v>
      </c>
      <c r="E378" s="36">
        <f t="shared" si="23"/>
        <v>155.54170981999061</v>
      </c>
      <c r="F378" s="57">
        <f>[1]!vspline(D378,$C$40:$F$44,4)</f>
        <v>-2.546658686575576</v>
      </c>
    </row>
    <row r="379" spans="2:6" ht="12.75">
      <c r="B379">
        <f t="shared" si="22"/>
        <v>329</v>
      </c>
      <c r="C379" s="56">
        <f t="shared" si="21"/>
        <v>158.39028005138059</v>
      </c>
      <c r="D379" s="51">
        <f t="shared" si="20"/>
        <v>146</v>
      </c>
      <c r="E379" s="36">
        <f t="shared" si="23"/>
        <v>155.8221768566</v>
      </c>
      <c r="F379" s="57">
        <f>[1]!vspline(D379,$C$40:$F$44,4)</f>
        <v>-2.5681031947805635</v>
      </c>
    </row>
    <row r="380" spans="2:6" ht="12.75">
      <c r="B380">
        <f t="shared" si="22"/>
        <v>330</v>
      </c>
      <c r="C380" s="56">
        <f t="shared" si="21"/>
        <v>158.6921697619662</v>
      </c>
      <c r="D380" s="51">
        <f t="shared" si="20"/>
        <v>146.75</v>
      </c>
      <c r="E380" s="36">
        <f t="shared" si="23"/>
        <v>156.1025789287906</v>
      </c>
      <c r="F380" s="57">
        <f>[1]!vspline(D380,$C$40:$F$44,4)</f>
        <v>-2.589590833175605</v>
      </c>
    </row>
    <row r="381" spans="2:6" ht="12.75">
      <c r="B381">
        <f t="shared" si="22"/>
        <v>331</v>
      </c>
      <c r="C381" s="56">
        <f t="shared" si="21"/>
        <v>158.99403328493415</v>
      </c>
      <c r="D381" s="51">
        <f aca="true" t="shared" si="24" ref="D381:D444">IF(D380+$D$46&gt;$C$44,D380,D380+$D$46)</f>
        <v>147.5</v>
      </c>
      <c r="E381" s="36">
        <f t="shared" si="23"/>
        <v>156.3829160365625</v>
      </c>
      <c r="F381" s="57">
        <f>[1]!vspline(D381,$C$40:$F$44,4)</f>
        <v>-2.611117248371644</v>
      </c>
    </row>
    <row r="382" spans="2:6" ht="12.75">
      <c r="B382">
        <f t="shared" si="22"/>
        <v>332</v>
      </c>
      <c r="C382" s="56">
        <f t="shared" si="21"/>
        <v>159.29586626689527</v>
      </c>
      <c r="D382" s="51">
        <f t="shared" si="24"/>
        <v>148.25</v>
      </c>
      <c r="E382" s="36">
        <f t="shared" si="23"/>
        <v>156.66318817991564</v>
      </c>
      <c r="F382" s="57">
        <f>[1]!vspline(D382,$C$40:$F$44,4)</f>
        <v>-2.6326780869796247</v>
      </c>
    </row>
    <row r="383" spans="2:6" ht="12.75">
      <c r="B383">
        <f t="shared" si="22"/>
        <v>333</v>
      </c>
      <c r="C383" s="56">
        <f t="shared" si="21"/>
        <v>159.5976643544605</v>
      </c>
      <c r="D383" s="51">
        <f t="shared" si="24"/>
        <v>149</v>
      </c>
      <c r="E383" s="36">
        <f t="shared" si="23"/>
        <v>156.94339535885</v>
      </c>
      <c r="F383" s="57">
        <f>[1]!vspline(D383,$C$40:$F$44,4)</f>
        <v>-2.654268995610492</v>
      </c>
    </row>
    <row r="384" spans="2:6" ht="12.75">
      <c r="B384">
        <f t="shared" si="22"/>
        <v>334</v>
      </c>
      <c r="C384" s="56">
        <f t="shared" si="21"/>
        <v>159.89942319424082</v>
      </c>
      <c r="D384" s="51">
        <f t="shared" si="24"/>
        <v>149.75</v>
      </c>
      <c r="E384" s="36">
        <f t="shared" si="23"/>
        <v>157.22353757336563</v>
      </c>
      <c r="F384" s="57">
        <f>[1]!vspline(D384,$C$40:$F$44,4)</f>
        <v>-2.675885620875189</v>
      </c>
    </row>
    <row r="385" spans="2:6" ht="12.75">
      <c r="B385">
        <f t="shared" si="22"/>
        <v>335</v>
      </c>
      <c r="C385" s="56">
        <f t="shared" si="21"/>
        <v>160.2011386330796</v>
      </c>
      <c r="D385" s="51">
        <f t="shared" si="24"/>
        <v>150.5</v>
      </c>
      <c r="E385" s="36">
        <f t="shared" si="23"/>
        <v>157.5036148234625</v>
      </c>
      <c r="F385" s="57">
        <f>[1]!vspline(D385,$C$40:$F$44,4)</f>
        <v>-2.697523809617122</v>
      </c>
    </row>
    <row r="386" spans="2:6" ht="12.75">
      <c r="B386">
        <f t="shared" si="22"/>
        <v>336</v>
      </c>
      <c r="C386" s="56">
        <f t="shared" si="21"/>
        <v>160.50280884552265</v>
      </c>
      <c r="D386" s="51">
        <f t="shared" si="24"/>
        <v>151.25</v>
      </c>
      <c r="E386" s="36">
        <f t="shared" si="23"/>
        <v>157.7836271091406</v>
      </c>
      <c r="F386" s="57">
        <f>[1]!vspline(D386,$C$40:$F$44,4)</f>
        <v>-2.7191817363820507</v>
      </c>
    </row>
    <row r="387" spans="2:6" ht="12.75">
      <c r="B387">
        <f t="shared" si="22"/>
        <v>337</v>
      </c>
      <c r="C387" s="56">
        <f t="shared" si="21"/>
        <v>160.8044335078592</v>
      </c>
      <c r="D387" s="51">
        <f t="shared" si="24"/>
        <v>152</v>
      </c>
      <c r="E387" s="36">
        <f t="shared" si="23"/>
        <v>158.0635744304</v>
      </c>
      <c r="F387" s="57">
        <f>[1]!vspline(D387,$C$40:$F$44,4)</f>
        <v>-2.7408590774591914</v>
      </c>
    </row>
    <row r="388" spans="2:6" ht="12.75">
      <c r="B388">
        <f t="shared" si="22"/>
        <v>338</v>
      </c>
      <c r="C388" s="56">
        <f t="shared" si="21"/>
        <v>161.10601232140746</v>
      </c>
      <c r="D388" s="51">
        <f t="shared" si="24"/>
        <v>152.75</v>
      </c>
      <c r="E388" s="36">
        <f t="shared" si="23"/>
        <v>158.34345678724065</v>
      </c>
      <c r="F388" s="57">
        <f>[1]!vspline(D388,$C$40:$F$44,4)</f>
        <v>-2.762555534166818</v>
      </c>
    </row>
    <row r="389" spans="2:6" ht="12.75">
      <c r="B389">
        <f t="shared" si="22"/>
        <v>339</v>
      </c>
      <c r="C389" s="56">
        <f t="shared" si="21"/>
        <v>161.40754498748566</v>
      </c>
      <c r="D389" s="51">
        <f t="shared" si="24"/>
        <v>153.5</v>
      </c>
      <c r="E389" s="36">
        <f t="shared" si="23"/>
        <v>158.62327417966247</v>
      </c>
      <c r="F389" s="57">
        <f>[1]!vspline(D389,$C$40:$F$44,4)</f>
        <v>-2.784270807823204</v>
      </c>
    </row>
    <row r="390" spans="2:6" ht="12.75">
      <c r="B390">
        <f t="shared" si="22"/>
        <v>340</v>
      </c>
      <c r="C390" s="56">
        <f t="shared" si="21"/>
        <v>161.70903120741227</v>
      </c>
      <c r="D390" s="51">
        <f t="shared" si="24"/>
        <v>154.25</v>
      </c>
      <c r="E390" s="36">
        <f t="shared" si="23"/>
        <v>158.90302660766565</v>
      </c>
      <c r="F390" s="57">
        <f>[1]!vspline(D390,$C$40:$F$44,4)</f>
        <v>-2.8060045997466228</v>
      </c>
    </row>
    <row r="391" spans="2:6" ht="12.75">
      <c r="B391">
        <f t="shared" si="22"/>
        <v>341</v>
      </c>
      <c r="C391" s="56">
        <f t="shared" si="21"/>
        <v>162.01047068250534</v>
      </c>
      <c r="D391" s="51">
        <f t="shared" si="24"/>
        <v>155</v>
      </c>
      <c r="E391" s="36">
        <f t="shared" si="23"/>
        <v>159.18271407125</v>
      </c>
      <c r="F391" s="57">
        <f>[1]!vspline(D391,$C$40:$F$44,4)</f>
        <v>-2.8277566112553485</v>
      </c>
    </row>
    <row r="392" spans="2:6" ht="12.75">
      <c r="B392">
        <f t="shared" si="22"/>
        <v>342</v>
      </c>
      <c r="C392" s="56">
        <f t="shared" si="21"/>
        <v>162.31186311408328</v>
      </c>
      <c r="D392" s="51">
        <f t="shared" si="24"/>
        <v>155.75</v>
      </c>
      <c r="E392" s="36">
        <f t="shared" si="23"/>
        <v>159.46233657041563</v>
      </c>
      <c r="F392" s="57">
        <f>[1]!vspline(D392,$C$40:$F$44,4)</f>
        <v>-2.8495265436676545</v>
      </c>
    </row>
    <row r="393" spans="2:6" ht="12.75">
      <c r="B393">
        <f t="shared" si="22"/>
        <v>343</v>
      </c>
      <c r="C393" s="56">
        <f t="shared" si="21"/>
        <v>162.61320820346432</v>
      </c>
      <c r="D393" s="51">
        <f t="shared" si="24"/>
        <v>156.5</v>
      </c>
      <c r="E393" s="36">
        <f t="shared" si="23"/>
        <v>159.74189410516252</v>
      </c>
      <c r="F393" s="57">
        <f>[1]!vspline(D393,$C$40:$F$44,4)</f>
        <v>-2.8713140983018146</v>
      </c>
    </row>
    <row r="394" spans="2:6" ht="12.75">
      <c r="B394">
        <f t="shared" si="22"/>
        <v>344</v>
      </c>
      <c r="C394" s="56">
        <f t="shared" si="21"/>
        <v>162.91450565196675</v>
      </c>
      <c r="D394" s="51">
        <f t="shared" si="24"/>
        <v>157.25</v>
      </c>
      <c r="E394" s="36">
        <f t="shared" si="23"/>
        <v>160.02138667549065</v>
      </c>
      <c r="F394" s="57">
        <f>[1]!vspline(D394,$C$40:$F$44,4)</f>
        <v>-2.8931189764761025</v>
      </c>
    </row>
    <row r="395" spans="2:6" ht="12.75">
      <c r="B395">
        <f t="shared" si="22"/>
        <v>345</v>
      </c>
      <c r="C395" s="56">
        <f t="shared" si="21"/>
        <v>163.21575516090883</v>
      </c>
      <c r="D395" s="51">
        <f t="shared" si="24"/>
        <v>158</v>
      </c>
      <c r="E395" s="36">
        <f t="shared" si="23"/>
        <v>160.30081428140002</v>
      </c>
      <c r="F395" s="57">
        <f>[1]!vspline(D395,$C$40:$F$44,4)</f>
        <v>-2.9149408795087917</v>
      </c>
    </row>
    <row r="396" spans="2:6" ht="12.75">
      <c r="B396">
        <f t="shared" si="22"/>
        <v>346</v>
      </c>
      <c r="C396" s="56">
        <f t="shared" si="21"/>
        <v>163.51695643160878</v>
      </c>
      <c r="D396" s="51">
        <f t="shared" si="24"/>
        <v>158.75</v>
      </c>
      <c r="E396" s="36">
        <f t="shared" si="23"/>
        <v>160.58017692289062</v>
      </c>
      <c r="F396" s="57">
        <f>[1]!vspline(D396,$C$40:$F$44,4)</f>
        <v>-2.9367795087181556</v>
      </c>
    </row>
    <row r="397" spans="2:6" ht="12.75">
      <c r="B397">
        <f t="shared" si="22"/>
        <v>347</v>
      </c>
      <c r="C397" s="56">
        <f t="shared" si="21"/>
        <v>163.818109165385</v>
      </c>
      <c r="D397" s="51">
        <f t="shared" si="24"/>
        <v>159.5</v>
      </c>
      <c r="E397" s="36">
        <f t="shared" si="23"/>
        <v>160.85947459996254</v>
      </c>
      <c r="F397" s="57">
        <f>[1]!vspline(D397,$C$40:$F$44,4)</f>
        <v>-2.9586345654224684</v>
      </c>
    </row>
    <row r="398" spans="2:6" ht="12.75">
      <c r="B398">
        <f t="shared" si="22"/>
        <v>348</v>
      </c>
      <c r="C398" s="56">
        <f t="shared" si="21"/>
        <v>164.11921306355563</v>
      </c>
      <c r="D398" s="51">
        <f t="shared" si="24"/>
        <v>160.25</v>
      </c>
      <c r="E398" s="36">
        <f t="shared" si="23"/>
        <v>161.13870731261562</v>
      </c>
      <c r="F398" s="57">
        <f>[1]!vspline(D398,$C$40:$F$44,4)</f>
        <v>-2.9805057509400035</v>
      </c>
    </row>
    <row r="399" spans="2:6" ht="12.75">
      <c r="B399">
        <f t="shared" si="22"/>
        <v>349</v>
      </c>
      <c r="C399" s="56">
        <f t="shared" si="21"/>
        <v>164.420267827439</v>
      </c>
      <c r="D399" s="51">
        <f t="shared" si="24"/>
        <v>161</v>
      </c>
      <c r="E399" s="36">
        <f t="shared" si="23"/>
        <v>161.41787506084998</v>
      </c>
      <c r="F399" s="57">
        <f>[1]!vspline(D399,$C$40:$F$44,4)</f>
        <v>-3.0023927665890344</v>
      </c>
    </row>
    <row r="400" spans="2:6" ht="12.75">
      <c r="B400">
        <f t="shared" si="22"/>
        <v>350</v>
      </c>
      <c r="C400" s="56">
        <f t="shared" si="21"/>
        <v>164.72127315835348</v>
      </c>
      <c r="D400" s="51">
        <f t="shared" si="24"/>
        <v>161.75</v>
      </c>
      <c r="E400" s="36">
        <f t="shared" si="23"/>
        <v>161.69697784466564</v>
      </c>
      <c r="F400" s="57">
        <f>[1]!vspline(D400,$C$40:$F$44,4)</f>
        <v>-3.024295313687835</v>
      </c>
    </row>
    <row r="401" spans="2:6" ht="12.75">
      <c r="B401">
        <f t="shared" si="22"/>
        <v>351</v>
      </c>
      <c r="C401" s="56">
        <f t="shared" si="21"/>
        <v>165.02222875761717</v>
      </c>
      <c r="D401" s="51">
        <f t="shared" si="24"/>
        <v>162.5</v>
      </c>
      <c r="E401" s="36">
        <f t="shared" si="23"/>
        <v>161.9760156640625</v>
      </c>
      <c r="F401" s="57">
        <f>[1]!vspline(D401,$C$40:$F$44,4)</f>
        <v>-3.046213093554679</v>
      </c>
    </row>
    <row r="402" spans="2:6" ht="12.75">
      <c r="B402">
        <f t="shared" si="22"/>
        <v>352</v>
      </c>
      <c r="C402" s="56">
        <f t="shared" si="21"/>
        <v>165.32313432654848</v>
      </c>
      <c r="D402" s="51">
        <f t="shared" si="24"/>
        <v>163.25</v>
      </c>
      <c r="E402" s="36">
        <f t="shared" si="23"/>
        <v>162.25498851904064</v>
      </c>
      <c r="F402" s="57">
        <f>[1]!vspline(D402,$C$40:$F$44,4)</f>
        <v>-3.06814580750784</v>
      </c>
    </row>
    <row r="403" spans="2:6" ht="12.75">
      <c r="B403">
        <f t="shared" si="22"/>
        <v>353</v>
      </c>
      <c r="C403" s="56">
        <f t="shared" si="21"/>
        <v>165.62398956646555</v>
      </c>
      <c r="D403" s="51">
        <f t="shared" si="24"/>
        <v>164</v>
      </c>
      <c r="E403" s="36">
        <f t="shared" si="23"/>
        <v>162.53389640959998</v>
      </c>
      <c r="F403" s="57">
        <f>[1]!vspline(D403,$C$40:$F$44,4)</f>
        <v>-3.0900931568655916</v>
      </c>
    </row>
    <row r="404" spans="2:6" ht="12.75">
      <c r="B404">
        <f t="shared" si="22"/>
        <v>354</v>
      </c>
      <c r="C404" s="56">
        <f t="shared" si="21"/>
        <v>165.92479417868682</v>
      </c>
      <c r="D404" s="51">
        <f t="shared" si="24"/>
        <v>164.75</v>
      </c>
      <c r="E404" s="36">
        <f t="shared" si="23"/>
        <v>162.81273933574062</v>
      </c>
      <c r="F404" s="57">
        <f>[1]!vspline(D404,$C$40:$F$44,4)</f>
        <v>-3.1120548429462076</v>
      </c>
    </row>
    <row r="405" spans="2:6" ht="12.75">
      <c r="B405">
        <f t="shared" si="22"/>
        <v>355</v>
      </c>
      <c r="C405" s="56">
        <f t="shared" si="21"/>
        <v>166.22554786453045</v>
      </c>
      <c r="D405" s="51">
        <f t="shared" si="24"/>
        <v>165.5</v>
      </c>
      <c r="E405" s="36">
        <f t="shared" si="23"/>
        <v>163.0915172974625</v>
      </c>
      <c r="F405" s="57">
        <f>[1]!vspline(D405,$C$40:$F$44,4)</f>
        <v>-3.1340305670679616</v>
      </c>
    </row>
    <row r="406" spans="2:6" ht="12.75">
      <c r="B406">
        <f t="shared" si="22"/>
        <v>356</v>
      </c>
      <c r="C406" s="56">
        <f t="shared" si="21"/>
        <v>166.52625032531478</v>
      </c>
      <c r="D406" s="51">
        <f t="shared" si="24"/>
        <v>166.25</v>
      </c>
      <c r="E406" s="36">
        <f t="shared" si="23"/>
        <v>163.37023029476566</v>
      </c>
      <c r="F406" s="57">
        <f>[1]!vspline(D406,$C$40:$F$44,4)</f>
        <v>-3.156020030549127</v>
      </c>
    </row>
    <row r="407" spans="2:6" ht="12.75">
      <c r="B407">
        <f t="shared" si="22"/>
        <v>357</v>
      </c>
      <c r="C407" s="56">
        <f t="shared" si="21"/>
        <v>166.82690126235798</v>
      </c>
      <c r="D407" s="51">
        <f t="shared" si="24"/>
        <v>167</v>
      </c>
      <c r="E407" s="36">
        <f t="shared" si="23"/>
        <v>163.64887832765</v>
      </c>
      <c r="F407" s="57">
        <f>[1]!vspline(D407,$C$40:$F$44,4)</f>
        <v>-3.1780229347079776</v>
      </c>
    </row>
    <row r="408" spans="2:6" ht="12.75">
      <c r="B408">
        <f t="shared" si="22"/>
        <v>358</v>
      </c>
      <c r="C408" s="56">
        <f t="shared" si="21"/>
        <v>167.12750037697842</v>
      </c>
      <c r="D408" s="51">
        <f t="shared" si="24"/>
        <v>167.75</v>
      </c>
      <c r="E408" s="36">
        <f t="shared" si="23"/>
        <v>163.92746139611563</v>
      </c>
      <c r="F408" s="57">
        <f>[1]!vspline(D408,$C$40:$F$44,4)</f>
        <v>-3.200038980862787</v>
      </c>
    </row>
    <row r="409" spans="2:6" ht="12.75">
      <c r="B409">
        <f t="shared" si="22"/>
        <v>359</v>
      </c>
      <c r="C409" s="56">
        <f t="shared" si="21"/>
        <v>167.42804737049437</v>
      </c>
      <c r="D409" s="51">
        <f t="shared" si="24"/>
        <v>168.5</v>
      </c>
      <c r="E409" s="36">
        <f t="shared" si="23"/>
        <v>164.20597950016253</v>
      </c>
      <c r="F409" s="57">
        <f>[1]!vspline(D409,$C$40:$F$44,4)</f>
        <v>-3.2220678703318293</v>
      </c>
    </row>
    <row r="410" spans="2:6" ht="12.75">
      <c r="B410">
        <f t="shared" si="22"/>
        <v>360</v>
      </c>
      <c r="C410" s="56">
        <f t="shared" si="21"/>
        <v>167.72854194422402</v>
      </c>
      <c r="D410" s="51">
        <f t="shared" si="24"/>
        <v>169.25</v>
      </c>
      <c r="E410" s="36">
        <f t="shared" si="23"/>
        <v>164.48443263979064</v>
      </c>
      <c r="F410" s="57">
        <f>[1]!vspline(D410,$C$40:$F$44,4)</f>
        <v>-3.244109304433378</v>
      </c>
    </row>
    <row r="411" spans="2:6" ht="12.75">
      <c r="B411">
        <f t="shared" si="22"/>
        <v>361</v>
      </c>
      <c r="C411" s="56">
        <f t="shared" si="21"/>
        <v>168.02898379948573</v>
      </c>
      <c r="D411" s="51">
        <f t="shared" si="24"/>
        <v>170</v>
      </c>
      <c r="E411" s="36">
        <f t="shared" si="23"/>
        <v>164.76282081500003</v>
      </c>
      <c r="F411" s="57">
        <f>[1]!vspline(D411,$C$40:$F$44,4)</f>
        <v>-3.2661629844857063</v>
      </c>
    </row>
    <row r="412" spans="2:6" ht="12.75">
      <c r="B412">
        <f t="shared" si="22"/>
        <v>362</v>
      </c>
      <c r="C412" s="56">
        <f t="shared" si="21"/>
        <v>168.32937263759771</v>
      </c>
      <c r="D412" s="51">
        <f t="shared" si="24"/>
        <v>170.75</v>
      </c>
      <c r="E412" s="36">
        <f t="shared" si="23"/>
        <v>165.04114402579063</v>
      </c>
      <c r="F412" s="57">
        <f>[1]!vspline(D412,$C$40:$F$44,4)</f>
        <v>-3.2882286118070883</v>
      </c>
    </row>
    <row r="413" spans="2:6" ht="12.75">
      <c r="B413">
        <f t="shared" si="22"/>
        <v>363</v>
      </c>
      <c r="C413" s="56">
        <f t="shared" si="21"/>
        <v>168.6297081598783</v>
      </c>
      <c r="D413" s="51">
        <f t="shared" si="24"/>
        <v>171.5</v>
      </c>
      <c r="E413" s="36">
        <f t="shared" si="23"/>
        <v>165.3194022721625</v>
      </c>
      <c r="F413" s="57">
        <f>[1]!vspline(D413,$C$40:$F$44,4)</f>
        <v>-3.310305887715798</v>
      </c>
    </row>
    <row r="414" spans="2:6" ht="12.75">
      <c r="B414">
        <f t="shared" si="22"/>
        <v>364</v>
      </c>
      <c r="C414" s="56">
        <f t="shared" si="21"/>
        <v>168.92999006764575</v>
      </c>
      <c r="D414" s="51">
        <f t="shared" si="24"/>
        <v>172.25</v>
      </c>
      <c r="E414" s="36">
        <f t="shared" si="23"/>
        <v>165.59759555411563</v>
      </c>
      <c r="F414" s="57">
        <f>[1]!vspline(D414,$C$40:$F$44,4)</f>
        <v>-3.3323945135301076</v>
      </c>
    </row>
    <row r="415" spans="2:6" ht="12.75">
      <c r="B415">
        <f t="shared" si="22"/>
        <v>365</v>
      </c>
      <c r="C415" s="56">
        <f t="shared" si="21"/>
        <v>169.23021806221828</v>
      </c>
      <c r="D415" s="51">
        <f t="shared" si="24"/>
        <v>173</v>
      </c>
      <c r="E415" s="36">
        <f t="shared" si="23"/>
        <v>165.87572387165</v>
      </c>
      <c r="F415" s="57">
        <f>[1]!vspline(D415,$C$40:$F$44,4)</f>
        <v>-3.3544941905682926</v>
      </c>
    </row>
    <row r="416" spans="2:6" ht="12.75">
      <c r="B416">
        <f t="shared" si="22"/>
        <v>366</v>
      </c>
      <c r="C416" s="56">
        <f t="shared" si="21"/>
        <v>169.53039184491425</v>
      </c>
      <c r="D416" s="51">
        <f t="shared" si="24"/>
        <v>173.75</v>
      </c>
      <c r="E416" s="36">
        <f t="shared" si="23"/>
        <v>166.15378722476564</v>
      </c>
      <c r="F416" s="57">
        <f>[1]!vspline(D416,$C$40:$F$44,4)</f>
        <v>-3.3766046201486253</v>
      </c>
    </row>
    <row r="417" spans="2:6" ht="12.75">
      <c r="B417">
        <f t="shared" si="22"/>
        <v>367</v>
      </c>
      <c r="C417" s="56">
        <f t="shared" si="21"/>
        <v>169.83051111705188</v>
      </c>
      <c r="D417" s="51">
        <f t="shared" si="24"/>
        <v>174.5</v>
      </c>
      <c r="E417" s="36">
        <f t="shared" si="23"/>
        <v>166.4317856134625</v>
      </c>
      <c r="F417" s="57">
        <f>[1]!vspline(D417,$C$40:$F$44,4)</f>
        <v>-3.39872550358938</v>
      </c>
    </row>
    <row r="418" spans="2:6" ht="12.75">
      <c r="B418">
        <f t="shared" si="22"/>
        <v>368</v>
      </c>
      <c r="C418" s="56">
        <f t="shared" si="21"/>
        <v>170.13057557994946</v>
      </c>
      <c r="D418" s="51">
        <f t="shared" si="24"/>
        <v>175.25</v>
      </c>
      <c r="E418" s="36">
        <f t="shared" si="23"/>
        <v>166.70971903774063</v>
      </c>
      <c r="F418" s="57">
        <f>[1]!vspline(D418,$C$40:$F$44,4)</f>
        <v>-3.4208565422088304</v>
      </c>
    </row>
    <row r="419" spans="2:6" ht="12.75">
      <c r="B419">
        <f t="shared" si="22"/>
        <v>369</v>
      </c>
      <c r="C419" s="56">
        <f t="shared" si="21"/>
        <v>170.43058493492524</v>
      </c>
      <c r="D419" s="51">
        <f t="shared" si="24"/>
        <v>176</v>
      </c>
      <c r="E419" s="36">
        <f t="shared" si="23"/>
        <v>166.98758749759997</v>
      </c>
      <c r="F419" s="57">
        <f>[1]!vspline(D419,$C$40:$F$44,4)</f>
        <v>-3.44299743732525</v>
      </c>
    </row>
    <row r="420" spans="2:6" ht="12.75">
      <c r="B420">
        <f t="shared" si="22"/>
        <v>370</v>
      </c>
      <c r="C420" s="56">
        <f t="shared" si="21"/>
        <v>170.73053888329756</v>
      </c>
      <c r="D420" s="51">
        <f t="shared" si="24"/>
        <v>176.75</v>
      </c>
      <c r="E420" s="36">
        <f t="shared" si="23"/>
        <v>167.26539099304065</v>
      </c>
      <c r="F420" s="57">
        <f>[1]!vspline(D420,$C$40:$F$44,4)</f>
        <v>-3.465147890256912</v>
      </c>
    </row>
    <row r="421" spans="2:6" ht="12.75">
      <c r="B421">
        <f t="shared" si="22"/>
        <v>371</v>
      </c>
      <c r="C421" s="56">
        <f t="shared" si="21"/>
        <v>171.03043712638458</v>
      </c>
      <c r="D421" s="51">
        <f t="shared" si="24"/>
        <v>177.5</v>
      </c>
      <c r="E421" s="36">
        <f t="shared" si="23"/>
        <v>167.5431295240625</v>
      </c>
      <c r="F421" s="57">
        <f>[1]!vspline(D421,$C$40:$F$44,4)</f>
        <v>-3.4873076023220912</v>
      </c>
    </row>
    <row r="422" spans="2:6" ht="12.75">
      <c r="B422">
        <f t="shared" si="22"/>
        <v>372</v>
      </c>
      <c r="C422" s="56">
        <f t="shared" si="21"/>
        <v>171.3302793655047</v>
      </c>
      <c r="D422" s="51">
        <f t="shared" si="24"/>
        <v>178.25</v>
      </c>
      <c r="E422" s="36">
        <f t="shared" si="23"/>
        <v>167.82080309066563</v>
      </c>
      <c r="F422" s="57">
        <f>[1]!vspline(D422,$C$40:$F$44,4)</f>
        <v>-3.50947627483906</v>
      </c>
    </row>
    <row r="423" spans="2:6" ht="12.75">
      <c r="B423">
        <f t="shared" si="22"/>
        <v>373</v>
      </c>
      <c r="C423" s="56">
        <f t="shared" si="21"/>
        <v>171.6300653019761</v>
      </c>
      <c r="D423" s="51">
        <f t="shared" si="24"/>
        <v>179</v>
      </c>
      <c r="E423" s="36">
        <f t="shared" si="23"/>
        <v>168.09841169285</v>
      </c>
      <c r="F423" s="57">
        <f>[1]!vspline(D423,$C$40:$F$44,4)</f>
        <v>-3.531653609126093</v>
      </c>
    </row>
    <row r="424" spans="2:6" ht="12.75">
      <c r="B424">
        <f t="shared" si="22"/>
        <v>374</v>
      </c>
      <c r="C424" s="56">
        <f t="shared" si="21"/>
        <v>171.92979463711708</v>
      </c>
      <c r="D424" s="51">
        <f t="shared" si="24"/>
        <v>179.75</v>
      </c>
      <c r="E424" s="36">
        <f t="shared" si="23"/>
        <v>168.37595533061562</v>
      </c>
      <c r="F424" s="57">
        <f>[1]!vspline(D424,$C$40:$F$44,4)</f>
        <v>-3.5538393065014637</v>
      </c>
    </row>
    <row r="425" spans="2:6" ht="12.75">
      <c r="B425">
        <f t="shared" si="22"/>
        <v>375</v>
      </c>
      <c r="C425" s="56">
        <f t="shared" si="21"/>
        <v>172.22946707224594</v>
      </c>
      <c r="D425" s="51">
        <f t="shared" si="24"/>
        <v>180.5</v>
      </c>
      <c r="E425" s="36">
        <f t="shared" si="23"/>
        <v>168.6534340039625</v>
      </c>
      <c r="F425" s="57">
        <f>[1]!vspline(D425,$C$40:$F$44,4)</f>
        <v>-3.5760330682834454</v>
      </c>
    </row>
    <row r="426" spans="2:6" ht="12.75">
      <c r="B426">
        <f t="shared" si="22"/>
        <v>376</v>
      </c>
      <c r="C426" s="56">
        <f t="shared" si="21"/>
        <v>172.52908230868093</v>
      </c>
      <c r="D426" s="51">
        <f t="shared" si="24"/>
        <v>181.25</v>
      </c>
      <c r="E426" s="36">
        <f t="shared" si="23"/>
        <v>168.93084771289062</v>
      </c>
      <c r="F426" s="57">
        <f>[1]!vspline(D426,$C$40:$F$44,4)</f>
        <v>-3.5982345957903115</v>
      </c>
    </row>
    <row r="427" spans="2:6" ht="12.75">
      <c r="B427">
        <f t="shared" si="22"/>
        <v>377</v>
      </c>
      <c r="C427" s="56">
        <f t="shared" si="21"/>
        <v>172.82864004774035</v>
      </c>
      <c r="D427" s="51">
        <f t="shared" si="24"/>
        <v>182</v>
      </c>
      <c r="E427" s="36">
        <f t="shared" si="23"/>
        <v>169.20819645740002</v>
      </c>
      <c r="F427" s="57">
        <f>[1]!vspline(D427,$C$40:$F$44,4)</f>
        <v>-3.6204435903403365</v>
      </c>
    </row>
    <row r="428" spans="2:6" ht="12.75">
      <c r="B428">
        <f t="shared" si="22"/>
        <v>378</v>
      </c>
      <c r="C428" s="56">
        <f t="shared" si="21"/>
        <v>173.1281399907424</v>
      </c>
      <c r="D428" s="51">
        <f t="shared" si="24"/>
        <v>182.75</v>
      </c>
      <c r="E428" s="36">
        <f t="shared" si="23"/>
        <v>169.4854802374906</v>
      </c>
      <c r="F428" s="57">
        <f>[1]!vspline(D428,$C$40:$F$44,4)</f>
        <v>-3.6426597532517935</v>
      </c>
    </row>
    <row r="429" spans="2:6" ht="12.75">
      <c r="B429">
        <f t="shared" si="22"/>
        <v>379</v>
      </c>
      <c r="C429" s="56">
        <f t="shared" si="21"/>
        <v>173.42758183900548</v>
      </c>
      <c r="D429" s="51">
        <f t="shared" si="24"/>
        <v>183.5</v>
      </c>
      <c r="E429" s="36">
        <f t="shared" si="23"/>
        <v>169.76269905316252</v>
      </c>
      <c r="F429" s="57">
        <f>[1]!vspline(D429,$C$40:$F$44,4)</f>
        <v>-3.6648827858429565</v>
      </c>
    </row>
    <row r="430" spans="2:6" ht="12.75">
      <c r="B430">
        <f t="shared" si="22"/>
        <v>380</v>
      </c>
      <c r="C430" s="56">
        <f t="shared" si="21"/>
        <v>173.7269652938477</v>
      </c>
      <c r="D430" s="51">
        <f t="shared" si="24"/>
        <v>184.25</v>
      </c>
      <c r="E430" s="36">
        <f t="shared" si="23"/>
        <v>170.03985290441562</v>
      </c>
      <c r="F430" s="57">
        <f>[1]!vspline(D430,$C$40:$F$44,4)</f>
        <v>-3.6871123894320985</v>
      </c>
    </row>
    <row r="431" spans="2:6" ht="12.75">
      <c r="B431">
        <f t="shared" si="22"/>
        <v>381</v>
      </c>
      <c r="C431" s="56">
        <f t="shared" si="21"/>
        <v>174.0262900565875</v>
      </c>
      <c r="D431" s="51">
        <f t="shared" si="24"/>
        <v>185</v>
      </c>
      <c r="E431" s="36">
        <f t="shared" si="23"/>
        <v>170.31694179125</v>
      </c>
      <c r="F431" s="57">
        <f>[1]!vspline(D431,$C$40:$F$44,4)</f>
        <v>-3.709348265337494</v>
      </c>
    </row>
    <row r="432" spans="2:6" ht="12.75">
      <c r="B432">
        <f t="shared" si="22"/>
        <v>382</v>
      </c>
      <c r="C432" s="56">
        <f t="shared" si="21"/>
        <v>174.32555582854303</v>
      </c>
      <c r="D432" s="51">
        <f t="shared" si="24"/>
        <v>185.75</v>
      </c>
      <c r="E432" s="36">
        <f t="shared" si="23"/>
        <v>170.59396571366563</v>
      </c>
      <c r="F432" s="57">
        <f>[1]!vspline(D432,$C$40:$F$44,4)</f>
        <v>-3.731590114877416</v>
      </c>
    </row>
    <row r="433" spans="2:6" ht="12.75">
      <c r="B433">
        <f t="shared" si="22"/>
        <v>383</v>
      </c>
      <c r="C433" s="56">
        <f t="shared" si="21"/>
        <v>174.62476231103267</v>
      </c>
      <c r="D433" s="51">
        <f t="shared" si="24"/>
        <v>186.5</v>
      </c>
      <c r="E433" s="36">
        <f t="shared" si="23"/>
        <v>170.87092467166252</v>
      </c>
      <c r="F433" s="57">
        <f>[1]!vspline(D433,$C$40:$F$44,4)</f>
        <v>-3.753837639370139</v>
      </c>
    </row>
    <row r="434" spans="2:6" ht="12.75">
      <c r="B434">
        <f t="shared" si="22"/>
        <v>384</v>
      </c>
      <c r="C434" s="56">
        <f t="shared" si="21"/>
        <v>174.92390920537457</v>
      </c>
      <c r="D434" s="51">
        <f t="shared" si="24"/>
        <v>187.25</v>
      </c>
      <c r="E434" s="36">
        <f t="shared" si="23"/>
        <v>171.14781866524064</v>
      </c>
      <c r="F434" s="57">
        <f>[1]!vspline(D434,$C$40:$F$44,4)</f>
        <v>-3.7760905401339357</v>
      </c>
    </row>
    <row r="435" spans="2:6" ht="12.75">
      <c r="B435">
        <f t="shared" si="22"/>
        <v>385</v>
      </c>
      <c r="C435" s="56">
        <f aca="true" t="shared" si="25" ref="C435:C451">E435-F435</f>
        <v>175.22299621288707</v>
      </c>
      <c r="D435" s="51">
        <f t="shared" si="24"/>
        <v>188</v>
      </c>
      <c r="E435" s="36">
        <f t="shared" si="23"/>
        <v>171.4246476944</v>
      </c>
      <c r="F435" s="57">
        <f>[1]!vspline(D435,$C$40:$F$44,4)</f>
        <v>-3.79834851848708</v>
      </c>
    </row>
    <row r="436" spans="2:6" ht="12.75">
      <c r="B436">
        <f t="shared" si="22"/>
        <v>386</v>
      </c>
      <c r="C436" s="56">
        <f t="shared" si="25"/>
        <v>175.5220230348885</v>
      </c>
      <c r="D436" s="51">
        <f t="shared" si="24"/>
        <v>188.75</v>
      </c>
      <c r="E436" s="36">
        <f t="shared" si="23"/>
        <v>171.70141175914065</v>
      </c>
      <c r="F436" s="57">
        <f>[1]!vspline(D436,$C$40:$F$44,4)</f>
        <v>-3.8206112757478463</v>
      </c>
    </row>
    <row r="437" spans="2:6" ht="12.75">
      <c r="B437">
        <f aca="true" t="shared" si="26" ref="B437:B451">B436+1</f>
        <v>387</v>
      </c>
      <c r="C437" s="56">
        <f t="shared" si="25"/>
        <v>175.820989372697</v>
      </c>
      <c r="D437" s="51">
        <f t="shared" si="24"/>
        <v>189.5</v>
      </c>
      <c r="E437" s="36">
        <f t="shared" si="23"/>
        <v>171.9781108594625</v>
      </c>
      <c r="F437" s="57">
        <f>[1]!vspline(D437,$C$40:$F$44,4)</f>
        <v>-3.842878513234507</v>
      </c>
    </row>
    <row r="438" spans="2:6" ht="12.75">
      <c r="B438">
        <f t="shared" si="26"/>
        <v>388</v>
      </c>
      <c r="C438" s="56">
        <f t="shared" si="25"/>
        <v>176.11989492763095</v>
      </c>
      <c r="D438" s="51">
        <f t="shared" si="24"/>
        <v>190.25</v>
      </c>
      <c r="E438" s="36">
        <f aca="true" t="shared" si="27" ref="E438:E451">IF(D438&gt;=0,$D$28*(1+$D$32*D438+$D$33*D438^2-100*$D$35*D438^3+$D$35*D438^4),$D$28*(1+$D$32*D438+$D$33*D438^2-100*$D$34*D438^3+$D$34*D438^4))</f>
        <v>172.25474499536563</v>
      </c>
      <c r="F438" s="57">
        <f>[1]!vspline(D438,$C$40:$F$44,4)</f>
        <v>-3.865149932265337</v>
      </c>
    </row>
    <row r="439" spans="2:6" ht="12.75">
      <c r="B439">
        <f t="shared" si="26"/>
        <v>389</v>
      </c>
      <c r="C439" s="56">
        <f t="shared" si="25"/>
        <v>176.41873940100862</v>
      </c>
      <c r="D439" s="51">
        <f t="shared" si="24"/>
        <v>191</v>
      </c>
      <c r="E439" s="36">
        <f t="shared" si="27"/>
        <v>172.53131416685002</v>
      </c>
      <c r="F439" s="57">
        <f>[1]!vspline(D439,$C$40:$F$44,4)</f>
        <v>-3.8874252341586093</v>
      </c>
    </row>
    <row r="440" spans="2:6" ht="12.75">
      <c r="B440">
        <f t="shared" si="26"/>
        <v>390</v>
      </c>
      <c r="C440" s="56">
        <f t="shared" si="25"/>
        <v>176.71752249414823</v>
      </c>
      <c r="D440" s="51">
        <f t="shared" si="24"/>
        <v>191.75</v>
      </c>
      <c r="E440" s="36">
        <f t="shared" si="27"/>
        <v>172.80781837391564</v>
      </c>
      <c r="F440" s="57">
        <f>[1]!vspline(D440,$C$40:$F$44,4)</f>
        <v>-3.9097041202325977</v>
      </c>
    </row>
    <row r="441" spans="2:6" ht="12.75">
      <c r="B441">
        <f t="shared" si="26"/>
        <v>391</v>
      </c>
      <c r="C441" s="56">
        <f t="shared" si="25"/>
        <v>177.0162439083681</v>
      </c>
      <c r="D441" s="51">
        <f t="shared" si="24"/>
        <v>192.5</v>
      </c>
      <c r="E441" s="36">
        <f t="shared" si="27"/>
        <v>173.08425761656252</v>
      </c>
      <c r="F441" s="57">
        <f>[1]!vspline(D441,$C$40:$F$44,4)</f>
        <v>-3.9319862918055755</v>
      </c>
    </row>
    <row r="442" spans="2:6" ht="12.75">
      <c r="B442">
        <f t="shared" si="26"/>
        <v>392</v>
      </c>
      <c r="C442" s="56">
        <f t="shared" si="25"/>
        <v>177.31490334498642</v>
      </c>
      <c r="D442" s="51">
        <f t="shared" si="24"/>
        <v>193.25</v>
      </c>
      <c r="E442" s="36">
        <f t="shared" si="27"/>
        <v>173.3606318947906</v>
      </c>
      <c r="F442" s="57">
        <f>[1]!vspline(D442,$C$40:$F$44,4)</f>
        <v>-3.954271450195817</v>
      </c>
    </row>
    <row r="443" spans="2:6" ht="12.75">
      <c r="B443">
        <f t="shared" si="26"/>
        <v>393</v>
      </c>
      <c r="C443" s="56">
        <f t="shared" si="25"/>
        <v>177.61350050532164</v>
      </c>
      <c r="D443" s="51">
        <f t="shared" si="24"/>
        <v>194</v>
      </c>
      <c r="E443" s="36">
        <f t="shared" si="27"/>
        <v>173.63694120860004</v>
      </c>
      <c r="F443" s="57">
        <f>[1]!vspline(D443,$C$40:$F$44,4)</f>
        <v>-3.9765592967215957</v>
      </c>
    </row>
    <row r="444" spans="2:6" ht="12.75">
      <c r="B444">
        <f t="shared" si="26"/>
        <v>394</v>
      </c>
      <c r="C444" s="56">
        <f t="shared" si="25"/>
        <v>177.9120350906918</v>
      </c>
      <c r="D444" s="51">
        <f t="shared" si="24"/>
        <v>194.75</v>
      </c>
      <c r="E444" s="36">
        <f t="shared" si="27"/>
        <v>173.91318555799063</v>
      </c>
      <c r="F444" s="57">
        <f>[1]!vspline(D444,$C$40:$F$44,4)</f>
        <v>-3.998849532701185</v>
      </c>
    </row>
    <row r="445" spans="2:6" ht="12.75">
      <c r="B445">
        <f t="shared" si="26"/>
        <v>395</v>
      </c>
      <c r="C445" s="56">
        <f t="shared" si="25"/>
        <v>178.21050680241535</v>
      </c>
      <c r="D445" s="51">
        <f aca="true" t="shared" si="28" ref="D445:D451">IF(D444+$D$46&gt;$C$44,D444,D444+$D$46)</f>
        <v>195.5</v>
      </c>
      <c r="E445" s="36">
        <f t="shared" si="27"/>
        <v>174.1893649429625</v>
      </c>
      <c r="F445" s="57">
        <f>[1]!vspline(D445,$C$40:$F$44,4)</f>
        <v>-4.021141859452858</v>
      </c>
    </row>
    <row r="446" spans="2:6" ht="12.75">
      <c r="B446">
        <f t="shared" si="26"/>
        <v>396</v>
      </c>
      <c r="C446" s="56">
        <f t="shared" si="25"/>
        <v>178.5089153418105</v>
      </c>
      <c r="D446" s="51">
        <f t="shared" si="28"/>
        <v>196.25</v>
      </c>
      <c r="E446" s="36">
        <f t="shared" si="27"/>
        <v>174.4654793635156</v>
      </c>
      <c r="F446" s="57">
        <f>[1]!vspline(D446,$C$40:$F$44,4)</f>
        <v>-4.04343597829489</v>
      </c>
    </row>
    <row r="447" spans="2:6" ht="12.75">
      <c r="B447">
        <f t="shared" si="26"/>
        <v>397</v>
      </c>
      <c r="C447" s="56">
        <f t="shared" si="25"/>
        <v>178.80726041019557</v>
      </c>
      <c r="D447" s="51">
        <f t="shared" si="28"/>
        <v>197</v>
      </c>
      <c r="E447" s="36">
        <f t="shared" si="27"/>
        <v>174.74152881965003</v>
      </c>
      <c r="F447" s="57">
        <f>[1]!vspline(D447,$C$40:$F$44,4)</f>
        <v>-4.065731590545553</v>
      </c>
    </row>
    <row r="448" spans="2:6" ht="12.75">
      <c r="B448">
        <f t="shared" si="26"/>
        <v>398</v>
      </c>
      <c r="C448" s="56">
        <f t="shared" si="25"/>
        <v>179.10554170888875</v>
      </c>
      <c r="D448" s="51">
        <f t="shared" si="28"/>
        <v>197.75</v>
      </c>
      <c r="E448" s="36">
        <f t="shared" si="27"/>
        <v>175.01751331136563</v>
      </c>
      <c r="F448" s="57">
        <f>[1]!vspline(D448,$C$40:$F$44,4)</f>
        <v>-4.0880283975231215</v>
      </c>
    </row>
    <row r="449" spans="2:6" ht="12.75">
      <c r="B449">
        <f t="shared" si="26"/>
        <v>399</v>
      </c>
      <c r="C449" s="56">
        <f t="shared" si="25"/>
        <v>179.4037589392084</v>
      </c>
      <c r="D449" s="51">
        <f t="shared" si="28"/>
        <v>198.5</v>
      </c>
      <c r="E449" s="36">
        <f t="shared" si="27"/>
        <v>175.2934328386625</v>
      </c>
      <c r="F449" s="57">
        <f>[1]!vspline(D449,$C$40:$F$44,4)</f>
        <v>-4.110326100545869</v>
      </c>
    </row>
    <row r="450" spans="2:6" ht="12.75">
      <c r="B450">
        <f t="shared" si="26"/>
        <v>400</v>
      </c>
      <c r="C450" s="56">
        <f t="shared" si="25"/>
        <v>179.7019118024727</v>
      </c>
      <c r="D450" s="51">
        <f t="shared" si="28"/>
        <v>199.25</v>
      </c>
      <c r="E450" s="36">
        <f t="shared" si="27"/>
        <v>175.56928740154063</v>
      </c>
      <c r="F450" s="57">
        <f>[1]!vspline(D450,$C$40:$F$44,4)</f>
        <v>-4.13262440093207</v>
      </c>
    </row>
    <row r="451" spans="2:6" ht="13.5" thickBot="1">
      <c r="B451">
        <f t="shared" si="26"/>
        <v>401</v>
      </c>
      <c r="C451" s="58">
        <f t="shared" si="25"/>
        <v>180</v>
      </c>
      <c r="D451" s="59">
        <f t="shared" si="28"/>
        <v>200</v>
      </c>
      <c r="E451" s="38">
        <f t="shared" si="27"/>
        <v>175.845077</v>
      </c>
      <c r="F451" s="60">
        <f>[1]!vspline(D451,$C$40:$F$44,4)</f>
        <v>-4.154922999999997</v>
      </c>
    </row>
  </sheetData>
  <mergeCells count="28">
    <mergeCell ref="C2:F2"/>
    <mergeCell ref="C5:E5"/>
    <mergeCell ref="C6:E6"/>
    <mergeCell ref="C7:E7"/>
    <mergeCell ref="C8:E8"/>
    <mergeCell ref="C14:E14"/>
    <mergeCell ref="C15:E15"/>
    <mergeCell ref="C16:E16"/>
    <mergeCell ref="C9:E9"/>
    <mergeCell ref="C11:E11"/>
    <mergeCell ref="C12:E12"/>
    <mergeCell ref="C13:E13"/>
    <mergeCell ref="E31:G31"/>
    <mergeCell ref="E32:G32"/>
    <mergeCell ref="C25:G25"/>
    <mergeCell ref="E26:G26"/>
    <mergeCell ref="E27:G27"/>
    <mergeCell ref="E28:G28"/>
    <mergeCell ref="C38:D38"/>
    <mergeCell ref="C3:F3"/>
    <mergeCell ref="C18:D18"/>
    <mergeCell ref="C48:F48"/>
    <mergeCell ref="E33:G33"/>
    <mergeCell ref="E34:G34"/>
    <mergeCell ref="E35:G35"/>
    <mergeCell ref="F36:G36"/>
    <mergeCell ref="E29:G29"/>
    <mergeCell ref="E30:G30"/>
  </mergeCells>
  <hyperlinks>
    <hyperlink ref="C16" r:id="rId1" display="http://www.aacode.com/mathematics.htm"/>
  </hyperlinks>
  <printOptions/>
  <pageMargins left="0.75" right="0.75" top="1" bottom="1" header="0.5" footer="0.5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Riddle</dc:creator>
  <cp:keywords/>
  <dc:description/>
  <cp:lastModifiedBy>Rick Becker</cp:lastModifiedBy>
  <dcterms:created xsi:type="dcterms:W3CDTF">2005-08-22T21:21:12Z</dcterms:created>
  <dcterms:modified xsi:type="dcterms:W3CDTF">2006-08-03T15:29:43Z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